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elkem.sharepoint.com/sites/T.HQ-GATAXYE2019/Shared Documents/General/05 M1/M1_2025/09 Kvartalsrapport/Q1 2025/03 Key figures/"/>
    </mc:Choice>
  </mc:AlternateContent>
  <xr:revisionPtr revIDLastSave="76" documentId="8_{362A29E6-4B2A-43BE-9A6E-6FEFF25058E3}" xr6:coauthVersionLast="47" xr6:coauthVersionMax="47" xr10:uidLastSave="{45D54BF8-97A1-4A48-B0C8-FA1D7B1A88EC}"/>
  <bookViews>
    <workbookView xWindow="-120" yWindow="-120" windowWidth="38640" windowHeight="21240"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1" i="7" l="1"/>
  <c r="AH11" i="3"/>
  <c r="AH49" i="2"/>
  <c r="AE49" i="2"/>
  <c r="AH48" i="5" l="1"/>
  <c r="AG11" i="7"/>
  <c r="AG11" i="3"/>
  <c r="AG48" i="5"/>
  <c r="AE11" i="7"/>
  <c r="AE11" i="3"/>
  <c r="AE48" i="5"/>
  <c r="AD11" i="7"/>
  <c r="AD11" i="3"/>
  <c r="AD48" i="5"/>
  <c r="AD49" i="2"/>
  <c r="AC11" i="7"/>
  <c r="AC11" i="3"/>
  <c r="AC48" i="5"/>
  <c r="AG49" i="2" l="1"/>
  <c r="AF11" i="7"/>
  <c r="AF11" i="3"/>
  <c r="AF48" i="5"/>
  <c r="AF49" i="2"/>
  <c r="AC49" i="2"/>
  <c r="AB11" i="7"/>
  <c r="AB11" i="3"/>
  <c r="AB48" i="5"/>
  <c r="AB49" i="2"/>
  <c r="AA11" i="7"/>
  <c r="AA11" i="3"/>
  <c r="AA48" i="5"/>
  <c r="AA49" i="2"/>
  <c r="Z11" i="7" l="1"/>
  <c r="Z11" i="3"/>
  <c r="Z48" i="5"/>
  <c r="Z49" i="2"/>
  <c r="Y11" i="7" l="1"/>
  <c r="Y11" i="3"/>
  <c r="Y48" i="5"/>
  <c r="Y49" i="2"/>
  <c r="X11" i="7" l="1"/>
  <c r="X11" i="3" l="1"/>
  <c r="X48" i="5"/>
  <c r="X49" i="2"/>
  <c r="I12" i="9" l="1"/>
  <c r="I9" i="9"/>
  <c r="G12" i="9"/>
  <c r="G9" i="9"/>
  <c r="E12" i="9"/>
  <c r="E9" i="9"/>
  <c r="C12" i="9"/>
  <c r="C16" i="8"/>
  <c r="D16" i="8"/>
  <c r="F16" i="8"/>
  <c r="H16" i="8"/>
  <c r="I16" i="8"/>
  <c r="J16" i="8"/>
  <c r="K16" i="8"/>
  <c r="L16" i="8"/>
  <c r="M16" i="8"/>
  <c r="P16" i="8"/>
  <c r="Q16" i="8"/>
  <c r="R16" i="8"/>
  <c r="B16" i="8"/>
  <c r="E12" i="8"/>
  <c r="E16" i="8" s="1"/>
  <c r="S16" i="8" l="1"/>
  <c r="Q49" i="5" l="1"/>
  <c r="Q50" i="2"/>
  <c r="Q11" i="3" l="1"/>
  <c r="U49" i="2"/>
  <c r="V11" i="7"/>
  <c r="Q49" i="2"/>
  <c r="V49" i="2"/>
  <c r="V48" i="5"/>
  <c r="U48" i="5"/>
  <c r="R49" i="2"/>
  <c r="R11" i="7"/>
  <c r="Q11" i="7"/>
  <c r="W11" i="7"/>
  <c r="R48" i="5"/>
  <c r="S11" i="7"/>
  <c r="W11" i="3"/>
  <c r="W49" i="2"/>
  <c r="U11" i="7"/>
  <c r="Q48" i="5"/>
  <c r="S49" i="2"/>
  <c r="S48" i="5"/>
  <c r="T11" i="7"/>
  <c r="V11" i="3"/>
  <c r="T11" i="3"/>
  <c r="U11" i="3"/>
  <c r="S11" i="3"/>
  <c r="R11" i="3"/>
  <c r="W48" i="5"/>
  <c r="P11" i="7"/>
  <c r="P49" i="5" l="1"/>
  <c r="P50" i="2"/>
  <c r="P11" i="3" l="1"/>
  <c r="P48" i="5"/>
  <c r="P49" i="2"/>
  <c r="O49" i="5"/>
  <c r="O50" i="2"/>
  <c r="O11" i="7" l="1"/>
  <c r="O11" i="3"/>
  <c r="O48" i="5"/>
  <c r="O49" i="2"/>
  <c r="N49" i="5" l="1"/>
  <c r="N50" i="2"/>
  <c r="N11" i="7" l="1"/>
  <c r="N11" i="3"/>
  <c r="N48" i="5"/>
  <c r="N49" i="2"/>
  <c r="M49" i="5"/>
  <c r="M50" i="2"/>
  <c r="M11" i="3" l="1"/>
  <c r="M11" i="7"/>
  <c r="M48" i="5"/>
  <c r="M49" i="2"/>
  <c r="L44" i="8"/>
  <c r="L49" i="5"/>
  <c r="L50" i="2"/>
  <c r="L11" i="7" l="1"/>
  <c r="L11" i="3"/>
  <c r="L48" i="5"/>
  <c r="L49" i="2"/>
  <c r="K44" i="9"/>
  <c r="L44" i="9" s="1"/>
  <c r="K44" i="8"/>
  <c r="K49" i="5" l="1"/>
  <c r="K50" i="2"/>
  <c r="K11" i="7" l="1"/>
  <c r="K11" i="3"/>
  <c r="K48" i="5"/>
  <c r="K49" i="2"/>
  <c r="J49" i="5"/>
  <c r="J50" i="2"/>
  <c r="J11" i="4" l="1"/>
  <c r="J11" i="7"/>
  <c r="J11" i="3"/>
  <c r="J48" i="5"/>
  <c r="J49" i="2"/>
  <c r="I50" i="2"/>
  <c r="I49" i="5"/>
  <c r="G9" i="8" l="1"/>
  <c r="G8" i="8"/>
  <c r="G16" i="8" l="1"/>
  <c r="I49" i="2"/>
  <c r="I11" i="7"/>
  <c r="I11" i="3"/>
  <c r="I48" i="5"/>
  <c r="I11" i="4"/>
  <c r="H49" i="5"/>
  <c r="H50" i="2"/>
  <c r="H11" i="4" l="1"/>
  <c r="H11" i="7"/>
  <c r="H11" i="3"/>
  <c r="H48" i="5"/>
  <c r="H49" i="2"/>
  <c r="B10" i="6"/>
  <c r="G49" i="5"/>
  <c r="F49" i="5"/>
  <c r="E49" i="5"/>
  <c r="D49" i="5"/>
  <c r="C49" i="5"/>
  <c r="B49" i="5"/>
  <c r="C10" i="6" l="1"/>
  <c r="G11" i="7"/>
  <c r="D48" i="5"/>
  <c r="E48" i="5"/>
  <c r="B48" i="5"/>
  <c r="F48" i="5"/>
  <c r="C48" i="5"/>
  <c r="G48" i="5"/>
  <c r="D10" i="6" l="1"/>
  <c r="E10" i="6" l="1"/>
  <c r="G11" i="4"/>
  <c r="G50" i="2"/>
  <c r="G11" i="3" l="1"/>
  <c r="G49" i="2"/>
  <c r="D11" i="6" l="1"/>
  <c r="C11" i="6"/>
  <c r="E11" i="6"/>
  <c r="B11" i="6"/>
  <c r="B11" i="7"/>
  <c r="F11" i="7"/>
  <c r="C11" i="7"/>
  <c r="E11" i="7"/>
  <c r="D11" i="7"/>
  <c r="E50" i="2"/>
  <c r="F50" i="2"/>
  <c r="B50" i="2"/>
  <c r="C50" i="2"/>
  <c r="D50" i="2"/>
  <c r="B11" i="3" l="1"/>
  <c r="B49" i="2"/>
  <c r="C49" i="2"/>
  <c r="E11" i="3"/>
  <c r="D49" i="2"/>
  <c r="F11" i="4"/>
  <c r="C11" i="3"/>
  <c r="D11" i="3"/>
  <c r="D11" i="4"/>
  <c r="F49" i="2"/>
  <c r="F11" i="3"/>
  <c r="C11" i="4"/>
  <c r="B11" i="4"/>
  <c r="E11" i="4"/>
  <c r="E49" i="2"/>
</calcChain>
</file>

<file path=xl/sharedStrings.xml><?xml version="1.0" encoding="utf-8"?>
<sst xmlns="http://schemas.openxmlformats.org/spreadsheetml/2006/main" count="544" uniqueCount="189">
  <si>
    <t>31 March 2018</t>
  </si>
  <si>
    <t>30 June 2018</t>
  </si>
  <si>
    <t>30 September 2018</t>
  </si>
  <si>
    <t>31 December 2018</t>
  </si>
  <si>
    <t>CONSOLIDATED STATEMENT OF FINANCIAL POSITION</t>
  </si>
  <si>
    <t>Amounts in NOK million</t>
  </si>
  <si>
    <t>31 March 2017</t>
  </si>
  <si>
    <t>30 June 2017</t>
  </si>
  <si>
    <t>30 September 2017</t>
  </si>
  <si>
    <t>31 December 2017</t>
  </si>
  <si>
    <t>31 March 2019</t>
  </si>
  <si>
    <t>30 June 2019</t>
  </si>
  <si>
    <t>30 September 2019</t>
  </si>
  <si>
    <t>31 December 2019</t>
  </si>
  <si>
    <t>31 March 2020</t>
  </si>
  <si>
    <t>30 June 2020</t>
  </si>
  <si>
    <t>30 September 2020</t>
  </si>
  <si>
    <t>31 December 2020</t>
  </si>
  <si>
    <t>31 March 2021</t>
  </si>
  <si>
    <t>30 june 2021</t>
  </si>
  <si>
    <t>30 September 2021</t>
  </si>
  <si>
    <t>31 December 2021</t>
  </si>
  <si>
    <t>31 March 2022</t>
  </si>
  <si>
    <t>30 June 2022</t>
  </si>
  <si>
    <t>30 September 2022</t>
  </si>
  <si>
    <t>31 December 2022</t>
  </si>
  <si>
    <t>ASSETS</t>
  </si>
  <si>
    <t>Property, plant and equipment</t>
  </si>
  <si>
    <t>Right-of-use assets</t>
  </si>
  <si>
    <t>Goodwill</t>
  </si>
  <si>
    <t>Other intangible assets</t>
  </si>
  <si>
    <t>Deferred tax assets</t>
  </si>
  <si>
    <t>Investments in equity accounted companies</t>
  </si>
  <si>
    <t>Derivatives</t>
  </si>
  <si>
    <t>Other non-current assets</t>
  </si>
  <si>
    <t>Total non-current assets</t>
  </si>
  <si>
    <t>Inventories</t>
  </si>
  <si>
    <t>Trade receivables</t>
  </si>
  <si>
    <t>Other current assets</t>
  </si>
  <si>
    <t>Restricted deposits</t>
  </si>
  <si>
    <t>Cash and cash equivalents</t>
  </si>
  <si>
    <t>Total current assets</t>
  </si>
  <si>
    <t>Assets classified as held-for sale</t>
  </si>
  <si>
    <t>TOTAL ASSETS</t>
  </si>
  <si>
    <t>EQUITY AND LIABILITIES</t>
  </si>
  <si>
    <t>Equity attributable to Elkem shareholders</t>
  </si>
  <si>
    <t>Non-controlling interest</t>
  </si>
  <si>
    <t>Total equity</t>
  </si>
  <si>
    <t>Interest-bearing non-current liabilities</t>
  </si>
  <si>
    <t>Deferred tax liabilities</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</si>
  <si>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</si>
  <si>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</si>
  <si>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Total non-current liabilities</t>
  </si>
  <si>
    <t>Trade payables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</si>
  <si>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</si>
  <si>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</si>
  <si>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</si>
  <si>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</si>
  <si>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</si>
  <si>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</si>
  <si>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</si>
  <si>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</si>
  <si>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 xml:space="preserve">CONDENSED CONSOLIDATED INTERIM STATEMENT OF PROFIT OR LOSS </t>
  </si>
  <si>
    <t>1Q 2017</t>
  </si>
  <si>
    <t>2Q 2017</t>
  </si>
  <si>
    <t>3Q 2017</t>
  </si>
  <si>
    <t>4Q 2017</t>
  </si>
  <si>
    <t>1Q 2018</t>
  </si>
  <si>
    <t>2Q 2018</t>
  </si>
  <si>
    <t>3Q 2018</t>
  </si>
  <si>
    <t>4Q 2018</t>
  </si>
  <si>
    <t>1Q 2019</t>
  </si>
  <si>
    <t>2Q 2019</t>
  </si>
  <si>
    <t>3Q 2019</t>
  </si>
  <si>
    <t>4Q 2019</t>
  </si>
  <si>
    <t>1Q 2020</t>
  </si>
  <si>
    <t>2Q 2020</t>
  </si>
  <si>
    <t>3Q 2020</t>
  </si>
  <si>
    <t>4Q 2020</t>
  </si>
  <si>
    <t>1Q 2021</t>
  </si>
  <si>
    <t>2Q 2021</t>
  </si>
  <si>
    <t>3Q 2021</t>
  </si>
  <si>
    <t>4Q 2021</t>
  </si>
  <si>
    <t>1Q 2022</t>
  </si>
  <si>
    <t>2Q 2022</t>
  </si>
  <si>
    <t>3Q 2022</t>
  </si>
  <si>
    <t>4Q 2022</t>
  </si>
  <si>
    <t>Revenues</t>
  </si>
  <si>
    <t>Other operating income</t>
  </si>
  <si>
    <t>Share of profit from equity accounted companies</t>
  </si>
  <si>
    <t>Total operating income</t>
  </si>
  <si>
    <t>Raw materials and energy for production</t>
  </si>
  <si>
    <t>Employee benefit expenses</t>
  </si>
  <si>
    <t>Other operating expenses</t>
  </si>
  <si>
    <t>Amortisations and depreciations</t>
  </si>
  <si>
    <t>Impairment losses</t>
  </si>
  <si>
    <t>Operating profit (loss) before other items</t>
  </si>
  <si>
    <t>Other items</t>
  </si>
  <si>
    <t>Operating profit (loss)</t>
  </si>
  <si>
    <t>Share of profit from equity accounted financial investments</t>
  </si>
  <si>
    <t>Finance income</t>
  </si>
  <si>
    <t>Foreign exchange gains (losses)</t>
  </si>
  <si>
    <t xml:space="preserve">Finance expenses </t>
  </si>
  <si>
    <t>Profit (loss) before income tax</t>
  </si>
  <si>
    <t>Income tax (expenses) benefits</t>
  </si>
  <si>
    <t>Profit (loss) from continued operations</t>
  </si>
  <si>
    <t>Profit (loss) from discontinued operations</t>
  </si>
  <si>
    <t>Profit (loss) for the period</t>
  </si>
  <si>
    <t>Attributable to:</t>
  </si>
  <si>
    <t>Non-controlling interest's share of profit (loss)</t>
  </si>
  <si>
    <t>Owners of the parent's share of profit (loss)</t>
  </si>
  <si>
    <t>Earnings per share</t>
  </si>
  <si>
    <t>Basic earnings per share in NOK</t>
  </si>
  <si>
    <t>Weighted average number of outstanding shares (million)</t>
  </si>
  <si>
    <t>Other</t>
  </si>
  <si>
    <t>Income from equity accounted investment, other business</t>
  </si>
  <si>
    <t>EBITDA</t>
  </si>
  <si>
    <t>Total operating Income</t>
  </si>
  <si>
    <t>Silicones</t>
  </si>
  <si>
    <t>Silicon Products</t>
  </si>
  <si>
    <t>Carbon Solutions</t>
  </si>
  <si>
    <t>Eliminations</t>
  </si>
  <si>
    <t>Total</t>
  </si>
  <si>
    <t>Operating profit (loss) before other items / EBIT</t>
  </si>
  <si>
    <t>Cash Flow from operations</t>
  </si>
  <si>
    <t>Operating profit (loss) before other gains and losses (EBIT)</t>
  </si>
  <si>
    <t>Amortisation, depreciation and impairment</t>
  </si>
  <si>
    <t>Changes in working capital</t>
  </si>
  <si>
    <t>Reinvestments</t>
  </si>
  <si>
    <t>Equity accounted investments</t>
  </si>
  <si>
    <t xml:space="preserve">Cash flow from operations </t>
  </si>
  <si>
    <t>Strategic investments</t>
  </si>
  <si>
    <t>CONSOLIDATED STATEMENT OF CASH FLOWS</t>
  </si>
  <si>
    <t>Equity accounted companies</t>
  </si>
  <si>
    <t>Changes fair value of derivatives</t>
  </si>
  <si>
    <t>Interest payments received</t>
  </si>
  <si>
    <t>Interest payments made</t>
  </si>
  <si>
    <t>Income taxes paid</t>
  </si>
  <si>
    <t>Cash flow from operating activities</t>
  </si>
  <si>
    <t>Investments in property, plant and equipment and intangible assets</t>
  </si>
  <si>
    <t>Disposal of subsidiaries, net of cash</t>
  </si>
  <si>
    <t>Payment of contingent consideration related to acquisitions (IFRS 3)</t>
  </si>
  <si>
    <t>Payment received on loan to related parties</t>
  </si>
  <si>
    <t>Other investments / sales</t>
  </si>
  <si>
    <t>Cash flow from investing activities</t>
  </si>
  <si>
    <t>Dividends paid to non-controlling interest</t>
  </si>
  <si>
    <t>Dividends paid to owner of the parent</t>
  </si>
  <si>
    <t>Capital increase</t>
  </si>
  <si>
    <t>Net sale (purchase) of treasury shares</t>
  </si>
  <si>
    <t>Payment of lease liabilities</t>
  </si>
  <si>
    <t>Net changes in other short term debt</t>
  </si>
  <si>
    <t>New interest-bearing loans and borrowings</t>
  </si>
  <si>
    <t>Net changes of short term loans from related parties</t>
  </si>
  <si>
    <t>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</si>
  <si>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</si>
  <si>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</si>
  <si>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</si>
  <si>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</si>
  <si>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</si>
  <si>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31 March 2023</t>
  </si>
  <si>
    <t>1Q 2023</t>
  </si>
  <si>
    <t>30 June 2023</t>
  </si>
  <si>
    <r>
      <rPr>
        <vertAlign val="superscript"/>
        <sz val="8"/>
        <rFont val="Calibri"/>
        <family val="2"/>
        <scheme val="minor"/>
      </rPr>
      <t>1)</t>
    </r>
    <r>
      <rPr>
        <sz val="8"/>
        <rFont val="Calibri"/>
        <family val="2"/>
        <scheme val="minor"/>
      </rPr>
      <t>Non-current part of Employee benefit obligations is presented together with Pension liabilities and the line item was renamed to Employee benefit obligations from 2019. Previosly this was included in Provisions and other non-current liabilities.  Comparable figures are only restated for 2018.</t>
    </r>
  </si>
  <si>
    <t xml:space="preserve">2)  Current part of Employee benefit obligations is not presented as a separate line item in this presentation. </t>
  </si>
  <si>
    <t>2Q 2023</t>
  </si>
  <si>
    <t>30 September 2023</t>
  </si>
  <si>
    <t>3Q 2023</t>
  </si>
  <si>
    <t>31 December 2023</t>
  </si>
  <si>
    <t>4Q 2023</t>
  </si>
  <si>
    <t>Acquisition/capital contribution of/to equity accounted investments</t>
  </si>
  <si>
    <t>1Q 2024</t>
  </si>
  <si>
    <t>Disposal of equity accounted investments</t>
  </si>
  <si>
    <t>Business combinations</t>
  </si>
  <si>
    <t>31 March 2024</t>
  </si>
  <si>
    <t>2Q 2024</t>
  </si>
  <si>
    <t xml:space="preserve">This profit and loss statement is based on the accounting principles described in note 6 Operating segments in the annual report </t>
  </si>
  <si>
    <t>Elkem has with effect from 1 January 2024 changed presentation of the items mentioned below; 
 - Presentation of grants related to income is changed from other operating income to net presentation where the grants are deducted from the expenses for which the grants have compensated in the statement of profit or loss. Figures are restated for 2023.
 - Presentation of capitalised salary of own developed fixed and intangible assets is changed from other operating expenses to employee benefit expenses in the statement of profit and loss.  Figures are restated for all previous periods
 - Presentation of changes in inventories of finished goods and work in progress for the activity cost part is changed from other operating expenses to raw materials and energy for production in the statement of profit and loss. Figures are restated for all previous periods</t>
  </si>
  <si>
    <t>Elkem has with effect from 1 January 2024 changed presentation of the item mentioned below; 
 - Presentation of grants related to income is changed from other operating income to net presentation where the grants are deducted from the expenses for which the grants have compensated in the statement of profit or loss. Figures are restated for 2023.</t>
  </si>
  <si>
    <t>3Q 2024</t>
  </si>
  <si>
    <r>
      <t xml:space="preserve">Changes in provisions, bills and other </t>
    </r>
    <r>
      <rPr>
        <vertAlign val="superscript"/>
        <sz val="8.5"/>
        <rFont val="Calibri"/>
        <family val="2"/>
      </rPr>
      <t>1)</t>
    </r>
  </si>
  <si>
    <r>
      <rPr>
        <vertAlign val="superscript"/>
        <sz val="6.8"/>
        <rFont val="Calibri"/>
        <family val="2"/>
      </rPr>
      <t>1)</t>
    </r>
    <r>
      <rPr>
        <sz val="8"/>
        <rFont val="Calibri"/>
        <family val="2"/>
        <scheme val="minor"/>
      </rPr>
      <t>Elkem has with effect from 1 July 2024 changed its definition of net interest-bearing debt (NIBD). As a consequence, bills payable and restricted deposits are moved from cash flow from financing activities to cash flow from operating activities, included in line-item changes in provisions, bills and other in the statement of cash flows. Comparable figures have been restated from 1Q 2023.</t>
    </r>
  </si>
  <si>
    <r>
      <t xml:space="preserve">Net changes in bills payable and restricted deposits </t>
    </r>
    <r>
      <rPr>
        <vertAlign val="superscript"/>
        <sz val="10"/>
        <rFont val="Calibri"/>
        <family val="2"/>
        <scheme val="minor"/>
      </rPr>
      <t>1)</t>
    </r>
  </si>
  <si>
    <t>4Q 2024</t>
  </si>
  <si>
    <t>31 March 2025</t>
  </si>
  <si>
    <t>31 December 2024</t>
  </si>
  <si>
    <t>30 September 2024</t>
  </si>
  <si>
    <t>30 June 2024</t>
  </si>
  <si>
    <t>1Q 2025</t>
  </si>
  <si>
    <t>On 23 January 2025, the group announced its intention to perform a strategic review of the Silicones division, and has initiated an active programme to locate a buyer for the Elkem Silicones operating segment. At the end of the fourth quarter, it was assessed that Elkem Silicones meets the criteria for held for sale. Elkem Silicones operating segment represents a major line of business and per 31 December 2024 a sale is regarded to be highly probable to occur within one year. Elkem Silicones operating segment is therefore classified as discontinued operations in the 2024 financial statement. Historic key figures have not been restated but show amounts for Elkem group total without the reclassification of Silicones to held for sale and discontinued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</si>
</sst>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4" formatCode="_(* #,##0.000000_);_(* \(#,##0.000000\);_(* &quot;-&quot;??_);_(@_)"/>
  </numFmts>
  <fonts count="19"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
      <vertAlign val="superscript"/>
      <sz val="8.5"/>
      <name val="Calibri"/>
      <family val="2"/>
    </font>
    <font>
      <vertAlign val="superscript"/>
      <sz val="6.8"/>
      <name val="Calibri"/>
      <family val="2"/>
    </font>
  </fonts>
  <fills count="2">
    <fill>
      <patternFill patternType="none"/>
    </fill>
    <fill>
      <patternFill patternType="gray125"/>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3" fillId="0" borderId="0" xfId="2" applyFont="1"/>
    <xf numFmtId="0" fontId="3" fillId="0" borderId="0" xfId="2" applyFont="1" applyAlignment="1">
      <alignment horizontal="center"/>
    </xf>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xf numFmtId="0" fontId="7" fillId="0" borderId="0" xfId="2" applyFont="1"/>
    <xf numFmtId="0" fontId="4" fillId="0" borderId="1" xfId="2" applyFont="1" applyBorder="1"/>
    <xf numFmtId="166" fontId="3" fillId="0" borderId="0" xfId="4" applyNumberFormat="1" applyFont="1"/>
    <xf numFmtId="0" fontId="3" fillId="0" borderId="1" xfId="2" applyFont="1" applyBorder="1"/>
    <xf numFmtId="164" fontId="3" fillId="0" borderId="0" xfId="2" applyNumberFormat="1" applyFont="1" applyAlignment="1">
      <alignment horizontal="left"/>
    </xf>
    <xf numFmtId="0" fontId="9" fillId="0" borderId="0" xfId="2" applyFont="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166" fontId="3" fillId="0" borderId="0" xfId="4" applyNumberFormat="1" applyFont="1" applyBorder="1" applyAlignment="1" applyProtection="1">
      <protection locked="0"/>
    </xf>
    <xf numFmtId="168" fontId="3" fillId="0" borderId="0" xfId="2" applyNumberFormat="1" applyFont="1"/>
    <xf numFmtId="165" fontId="3" fillId="0" borderId="0" xfId="4"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168" fontId="10" fillId="0" borderId="0" xfId="2" applyNumberFormat="1" applyFont="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xf numFmtId="170" fontId="4" fillId="0" borderId="0" xfId="2" applyNumberFormat="1" applyFont="1"/>
    <xf numFmtId="0" fontId="8" fillId="0" borderId="0" xfId="2" applyFont="1" applyAlignment="1">
      <alignment horizontal="center" wrapText="1"/>
    </xf>
    <xf numFmtId="166" fontId="3" fillId="0" borderId="0" xfId="4" applyNumberFormat="1" applyFont="1" applyFill="1" applyBorder="1" applyAlignment="1">
      <alignment horizontal="right"/>
    </xf>
    <xf numFmtId="170" fontId="0" fillId="0" borderId="0" xfId="0" applyNumberFormat="1"/>
    <xf numFmtId="166" fontId="3" fillId="0" borderId="1" xfId="4" applyNumberFormat="1" applyFont="1" applyFill="1" applyBorder="1" applyAlignment="1">
      <alignment horizontal="right"/>
    </xf>
    <xf numFmtId="166" fontId="12"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0" fontId="11" fillId="0" borderId="0" xfId="0" applyNumberFormat="1" applyFont="1"/>
    <xf numFmtId="166" fontId="11" fillId="0" borderId="0" xfId="0" applyNumberFormat="1" applyFont="1"/>
    <xf numFmtId="166" fontId="0" fillId="0" borderId="0" xfId="0" applyNumberFormat="1"/>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5" fillId="0" borderId="0" xfId="2" applyFont="1"/>
    <xf numFmtId="49" fontId="16" fillId="0" borderId="0" xfId="2" quotePrefix="1" applyNumberFormat="1" applyFont="1" applyAlignment="1">
      <alignment horizontal="right"/>
    </xf>
    <xf numFmtId="0" fontId="3" fillId="0" borderId="4" xfId="2" applyFont="1" applyBorder="1"/>
    <xf numFmtId="0" fontId="3" fillId="0" borderId="6" xfId="2" applyFont="1" applyBorder="1"/>
    <xf numFmtId="14" fontId="4" fillId="0" borderId="6" xfId="2" applyNumberFormat="1" applyFont="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5" fillId="0" borderId="7" xfId="2" applyFont="1" applyBorder="1"/>
    <xf numFmtId="0" fontId="16" fillId="0" borderId="7" xfId="2" applyFont="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Border="1" applyAlignment="1">
      <alignment horizontal="center"/>
    </xf>
    <xf numFmtId="169" fontId="4" fillId="0" borderId="4" xfId="1" applyNumberFormat="1" applyFont="1" applyBorder="1" applyAlignment="1" applyProtection="1">
      <protection locked="0"/>
    </xf>
    <xf numFmtId="0" fontId="15" fillId="0" borderId="7" xfId="2" applyFont="1" applyBorder="1" applyAlignment="1">
      <alignment horizontal="left"/>
    </xf>
    <xf numFmtId="166" fontId="4" fillId="0" borderId="4" xfId="4" applyNumberFormat="1" applyFont="1" applyFill="1" applyBorder="1" applyAlignment="1">
      <alignment horizontal="right"/>
    </xf>
    <xf numFmtId="167" fontId="3" fillId="0" borderId="0" xfId="1" applyNumberFormat="1" applyFont="1" applyBorder="1" applyAlignment="1" applyProtection="1"/>
    <xf numFmtId="169" fontId="4" fillId="0" borderId="4" xfId="1" applyNumberFormat="1" applyFont="1" applyBorder="1" applyAlignment="1" applyProtection="1"/>
    <xf numFmtId="169" fontId="4" fillId="0" borderId="0" xfId="1" applyNumberFormat="1" applyFont="1" applyBorder="1" applyAlignment="1" applyProtection="1"/>
    <xf numFmtId="167" fontId="3" fillId="0" borderId="1" xfId="1" applyNumberFormat="1" applyFont="1" applyBorder="1" applyAlignment="1" applyProtection="1"/>
    <xf numFmtId="171" fontId="4" fillId="0" borderId="0" xfId="7" applyNumberFormat="1" applyFont="1" applyBorder="1" applyAlignment="1" applyProtection="1"/>
    <xf numFmtId="167" fontId="3" fillId="0" borderId="0" xfId="4" applyNumberFormat="1" applyFont="1" applyBorder="1" applyAlignment="1" applyProtection="1">
      <protection locked="0"/>
    </xf>
    <xf numFmtId="174" fontId="3" fillId="0" borderId="0" xfId="4" applyNumberFormat="1" applyFont="1" applyFill="1"/>
    <xf numFmtId="43" fontId="3" fillId="0" borderId="0" xfId="1" applyFont="1" applyFill="1" applyBorder="1" applyAlignment="1" applyProtection="1">
      <protection locked="0"/>
    </xf>
    <xf numFmtId="0" fontId="13" fillId="0" borderId="0" xfId="0" applyFont="1" applyBorder="1" applyAlignment="1">
      <alignment vertical="top" wrapText="1"/>
    </xf>
    <xf numFmtId="0" fontId="13" fillId="0" borderId="2" xfId="2" applyFont="1" applyBorder="1" applyAlignment="1">
      <alignment horizontal="left" vertical="top" wrapText="1"/>
    </xf>
    <xf numFmtId="0" fontId="13" fillId="0" borderId="0" xfId="2" applyFont="1" applyAlignment="1">
      <alignment horizontal="left" vertical="top" wrapText="1"/>
    </xf>
    <xf numFmtId="0" fontId="13" fillId="0" borderId="6" xfId="2"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Border="1" applyAlignment="1">
      <alignment horizontal="left" vertical="top" wrapText="1"/>
    </xf>
    <xf numFmtId="0" fontId="3" fillId="0" borderId="0" xfId="2" applyFont="1" applyFill="1"/>
    <xf numFmtId="0" fontId="3" fillId="0" borderId="0" xfId="2" applyFont="1" applyAlignment="1">
      <alignment horizontal="left" vertical="top"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177"/>
  <sheetViews>
    <sheetView tabSelected="1" zoomScale="85" zoomScaleNormal="85" workbookViewId="0">
      <selection activeCell="C56" sqref="C56"/>
    </sheetView>
  </sheetViews>
  <sheetFormatPr defaultColWidth="9.140625" defaultRowHeight="15" outlineLevelRow="1" x14ac:dyDescent="0.25"/>
  <cols>
    <col min="1" max="1" width="42.28515625" style="1" customWidth="1"/>
    <col min="2" max="3" width="13.85546875" style="1" bestFit="1" customWidth="1"/>
    <col min="4" max="4" width="16.85546875" style="1" bestFit="1" customWidth="1"/>
    <col min="5" max="5" width="16.140625" style="1" bestFit="1" customWidth="1"/>
    <col min="6" max="7" width="13.85546875" style="1" bestFit="1" customWidth="1"/>
    <col min="8" max="8" width="16.85546875" style="1" bestFit="1" customWidth="1"/>
    <col min="9" max="26" width="16.140625" style="1" bestFit="1" customWidth="1"/>
    <col min="27" max="34" width="16.140625" style="1" customWidth="1"/>
    <col min="36" max="16384" width="9.140625" style="1"/>
  </cols>
  <sheetData>
    <row r="1" spans="1:34" x14ac:dyDescent="0.25">
      <c r="A1" s="94" t="s">
        <v>188</v>
      </c>
      <c r="B1" s="94"/>
      <c r="C1" s="94"/>
      <c r="D1" s="94"/>
      <c r="E1" s="94"/>
      <c r="F1" s="94"/>
      <c r="G1" s="94"/>
      <c r="H1" s="94"/>
      <c r="I1" s="94"/>
      <c r="J1" s="94"/>
      <c r="K1" s="94"/>
      <c r="L1" s="94"/>
      <c r="M1" s="94"/>
    </row>
    <row r="2" spans="1:34" x14ac:dyDescent="0.25">
      <c r="A2" s="94"/>
      <c r="B2" s="94"/>
      <c r="C2" s="94"/>
      <c r="D2" s="94"/>
      <c r="E2" s="94"/>
      <c r="F2" s="94"/>
      <c r="G2" s="94"/>
      <c r="H2" s="94"/>
      <c r="I2" s="94"/>
      <c r="J2" s="94"/>
      <c r="K2" s="94"/>
      <c r="L2" s="94"/>
      <c r="M2" s="94"/>
    </row>
    <row r="3" spans="1:34" x14ac:dyDescent="0.25">
      <c r="A3" s="94"/>
      <c r="B3" s="94"/>
      <c r="C3" s="94"/>
      <c r="D3" s="94"/>
      <c r="E3" s="94"/>
      <c r="F3" s="94"/>
      <c r="G3" s="94"/>
      <c r="H3" s="94"/>
      <c r="I3" s="94"/>
      <c r="J3" s="94"/>
      <c r="K3" s="94"/>
      <c r="L3" s="94"/>
      <c r="M3" s="94"/>
    </row>
    <row r="5" spans="1:34" x14ac:dyDescent="0.25">
      <c r="F5"/>
      <c r="G5"/>
      <c r="H5"/>
      <c r="I5"/>
      <c r="J5"/>
      <c r="K5"/>
      <c r="L5"/>
      <c r="M5"/>
      <c r="N5"/>
      <c r="O5"/>
      <c r="P5"/>
      <c r="Q5"/>
      <c r="R5"/>
      <c r="S5"/>
      <c r="T5"/>
      <c r="U5"/>
      <c r="V5"/>
      <c r="W5"/>
      <c r="X5"/>
      <c r="Y5"/>
      <c r="Z5"/>
      <c r="AA5"/>
      <c r="AB5"/>
      <c r="AC5"/>
      <c r="AD5"/>
      <c r="AE5"/>
      <c r="AF5"/>
      <c r="AG5"/>
      <c r="AH5"/>
    </row>
    <row r="6" spans="1:34" x14ac:dyDescent="0.25">
      <c r="A6" s="3" t="s">
        <v>4</v>
      </c>
      <c r="B6" s="4"/>
      <c r="C6" s="4"/>
      <c r="D6" s="4"/>
      <c r="E6" s="4"/>
      <c r="F6"/>
      <c r="G6"/>
      <c r="H6"/>
      <c r="I6"/>
      <c r="J6"/>
      <c r="K6"/>
      <c r="L6"/>
      <c r="M6"/>
      <c r="N6"/>
      <c r="O6"/>
      <c r="P6"/>
      <c r="Q6"/>
      <c r="R6"/>
      <c r="S6"/>
      <c r="T6"/>
      <c r="U6"/>
      <c r="V6"/>
      <c r="W6"/>
      <c r="X6"/>
      <c r="Y6"/>
      <c r="Z6"/>
      <c r="AA6"/>
      <c r="AB6"/>
      <c r="AC6"/>
      <c r="AD6"/>
      <c r="AE6"/>
      <c r="AF6"/>
      <c r="AG6"/>
      <c r="AH6"/>
    </row>
    <row r="7" spans="1:34" x14ac:dyDescent="0.2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x14ac:dyDescent="0.2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1:34" ht="16.5" customHeight="1" x14ac:dyDescent="0.25">
      <c r="A9" s="54" t="s">
        <v>5</v>
      </c>
      <c r="B9" s="55" t="s">
        <v>6</v>
      </c>
      <c r="C9" s="55" t="s">
        <v>7</v>
      </c>
      <c r="D9" s="55" t="s">
        <v>8</v>
      </c>
      <c r="E9" s="55" t="s">
        <v>9</v>
      </c>
      <c r="F9" s="55" t="s">
        <v>0</v>
      </c>
      <c r="G9" s="55" t="s">
        <v>1</v>
      </c>
      <c r="H9" s="55" t="s">
        <v>2</v>
      </c>
      <c r="I9" s="55" t="s">
        <v>3</v>
      </c>
      <c r="J9" s="55" t="s">
        <v>10</v>
      </c>
      <c r="K9" s="55" t="s">
        <v>11</v>
      </c>
      <c r="L9" s="55" t="s">
        <v>12</v>
      </c>
      <c r="M9" s="55" t="s">
        <v>13</v>
      </c>
      <c r="N9" s="55" t="s">
        <v>14</v>
      </c>
      <c r="O9" s="55" t="s">
        <v>15</v>
      </c>
      <c r="P9" s="55" t="s">
        <v>16</v>
      </c>
      <c r="Q9" s="55" t="s">
        <v>17</v>
      </c>
      <c r="R9" s="55" t="s">
        <v>18</v>
      </c>
      <c r="S9" s="55" t="s">
        <v>19</v>
      </c>
      <c r="T9" s="55" t="s">
        <v>20</v>
      </c>
      <c r="U9" s="55" t="s">
        <v>21</v>
      </c>
      <c r="V9" s="55" t="s">
        <v>22</v>
      </c>
      <c r="W9" s="55" t="s">
        <v>23</v>
      </c>
      <c r="X9" s="55" t="s">
        <v>24</v>
      </c>
      <c r="Y9" s="55" t="s">
        <v>25</v>
      </c>
      <c r="Z9" s="55" t="s">
        <v>159</v>
      </c>
      <c r="AA9" s="55" t="s">
        <v>161</v>
      </c>
      <c r="AB9" s="55" t="s">
        <v>165</v>
      </c>
      <c r="AC9" s="55" t="s">
        <v>167</v>
      </c>
      <c r="AD9" s="55" t="s">
        <v>173</v>
      </c>
      <c r="AE9" s="55" t="s">
        <v>186</v>
      </c>
      <c r="AF9" s="55" t="s">
        <v>185</v>
      </c>
      <c r="AG9" s="55" t="s">
        <v>184</v>
      </c>
      <c r="AH9" s="55" t="s">
        <v>183</v>
      </c>
    </row>
    <row r="10" spans="1:34" x14ac:dyDescent="0.25">
      <c r="A10" s="57"/>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row>
    <row r="11" spans="1:34" x14ac:dyDescent="0.25">
      <c r="A11" s="3" t="s">
        <v>26</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row>
    <row r="13" spans="1:34" x14ac:dyDescent="0.25">
      <c r="A13" s="1" t="s">
        <v>27</v>
      </c>
      <c r="B13" s="13">
        <v>11347</v>
      </c>
      <c r="C13" s="13">
        <v>11360</v>
      </c>
      <c r="D13" s="13">
        <v>11105</v>
      </c>
      <c r="E13" s="13">
        <v>11950.4</v>
      </c>
      <c r="F13" s="13">
        <v>11811.5</v>
      </c>
      <c r="G13" s="13">
        <v>11812.1</v>
      </c>
      <c r="H13" s="13">
        <v>11619.3</v>
      </c>
      <c r="I13" s="13">
        <v>12445</v>
      </c>
      <c r="J13" s="13">
        <v>12408.8</v>
      </c>
      <c r="K13" s="13">
        <v>12375.3</v>
      </c>
      <c r="L13" s="13">
        <v>12791</v>
      </c>
      <c r="M13" s="13">
        <v>13201.8</v>
      </c>
      <c r="N13" s="13">
        <v>14840.1</v>
      </c>
      <c r="O13" s="13">
        <v>14298.8</v>
      </c>
      <c r="P13" s="13">
        <v>14416</v>
      </c>
      <c r="Q13" s="13">
        <v>14131</v>
      </c>
      <c r="R13" s="13">
        <v>13971.4</v>
      </c>
      <c r="S13" s="13">
        <v>14105.6</v>
      </c>
      <c r="T13" s="13">
        <v>14588.4</v>
      </c>
      <c r="U13" s="13">
        <v>15721.7</v>
      </c>
      <c r="V13" s="13">
        <v>16585.400000000001</v>
      </c>
      <c r="W13" s="13">
        <v>17815.5</v>
      </c>
      <c r="X13" s="13">
        <v>18505.8</v>
      </c>
      <c r="Y13" s="13">
        <v>19520.2</v>
      </c>
      <c r="Z13" s="13">
        <v>21135.1</v>
      </c>
      <c r="AA13" s="13">
        <v>21955.200000000001</v>
      </c>
      <c r="AB13" s="13">
        <v>22236.799999999999</v>
      </c>
      <c r="AC13" s="13">
        <v>22753.9</v>
      </c>
      <c r="AD13" s="13">
        <v>23623.4</v>
      </c>
      <c r="AE13" s="13">
        <v>23323.8</v>
      </c>
      <c r="AF13" s="13">
        <v>23630.7</v>
      </c>
      <c r="AG13" s="13">
        <v>24500</v>
      </c>
      <c r="AH13" s="13">
        <v>23280.1</v>
      </c>
    </row>
    <row r="14" spans="1:34" x14ac:dyDescent="0.25">
      <c r="A14" s="1" t="s">
        <v>28</v>
      </c>
      <c r="B14" s="13">
        <v>0</v>
      </c>
      <c r="C14" s="13">
        <v>0</v>
      </c>
      <c r="D14" s="13">
        <v>0</v>
      </c>
      <c r="E14" s="13">
        <v>0</v>
      </c>
      <c r="F14" s="13">
        <v>0</v>
      </c>
      <c r="G14" s="13">
        <v>0</v>
      </c>
      <c r="H14" s="13">
        <v>0</v>
      </c>
      <c r="I14" s="13">
        <v>0</v>
      </c>
      <c r="J14" s="13">
        <v>556.1</v>
      </c>
      <c r="K14" s="13">
        <v>543.79999999999995</v>
      </c>
      <c r="L14" s="13">
        <v>547.9</v>
      </c>
      <c r="M14" s="13">
        <v>580</v>
      </c>
      <c r="N14" s="13">
        <v>657.4</v>
      </c>
      <c r="O14" s="13">
        <v>758.7</v>
      </c>
      <c r="P14" s="13">
        <v>746.7</v>
      </c>
      <c r="Q14" s="13">
        <v>875</v>
      </c>
      <c r="R14" s="13">
        <v>874.7</v>
      </c>
      <c r="S14" s="13">
        <v>874.5</v>
      </c>
      <c r="T14" s="13">
        <v>1003.5</v>
      </c>
      <c r="U14" s="13">
        <v>1016.7</v>
      </c>
      <c r="V14" s="13">
        <v>1000.9</v>
      </c>
      <c r="W14" s="13">
        <v>1018.5</v>
      </c>
      <c r="X14" s="13">
        <v>752.9</v>
      </c>
      <c r="Y14" s="13">
        <v>778.9</v>
      </c>
      <c r="Z14" s="13">
        <v>824.5</v>
      </c>
      <c r="AA14" s="13">
        <v>791.1</v>
      </c>
      <c r="AB14" s="13">
        <v>842.6</v>
      </c>
      <c r="AC14" s="13">
        <v>853.8</v>
      </c>
      <c r="AD14" s="13">
        <v>849.4</v>
      </c>
      <c r="AE14" s="13">
        <v>837.7</v>
      </c>
      <c r="AF14" s="13">
        <v>861.1</v>
      </c>
      <c r="AG14" s="13">
        <v>877.2</v>
      </c>
      <c r="AH14" s="13">
        <v>854.6</v>
      </c>
    </row>
    <row r="15" spans="1:34" x14ac:dyDescent="0.25">
      <c r="A15" s="1" t="s">
        <v>29</v>
      </c>
      <c r="B15" s="13">
        <v>349.1</v>
      </c>
      <c r="C15" s="13">
        <v>344</v>
      </c>
      <c r="D15" s="13">
        <v>330.6</v>
      </c>
      <c r="E15" s="13">
        <v>326.3</v>
      </c>
      <c r="F15" s="13">
        <v>335.4</v>
      </c>
      <c r="G15" s="13">
        <v>331.9</v>
      </c>
      <c r="H15" s="13">
        <v>327.9</v>
      </c>
      <c r="I15" s="13">
        <v>341.8</v>
      </c>
      <c r="J15" s="13">
        <v>337.9</v>
      </c>
      <c r="K15" s="13">
        <v>336.7</v>
      </c>
      <c r="L15" s="13">
        <v>514.70000000000005</v>
      </c>
      <c r="M15" s="13">
        <v>466.3</v>
      </c>
      <c r="N15" s="13">
        <v>521.4</v>
      </c>
      <c r="O15" s="13">
        <v>1429.2</v>
      </c>
      <c r="P15" s="13">
        <v>1439</v>
      </c>
      <c r="Q15" s="13">
        <v>919.2</v>
      </c>
      <c r="R15" s="13">
        <v>908.6</v>
      </c>
      <c r="S15" s="13">
        <v>922.6</v>
      </c>
      <c r="T15" s="13">
        <v>932</v>
      </c>
      <c r="U15" s="13">
        <v>941.3</v>
      </c>
      <c r="V15" s="13">
        <v>933.7</v>
      </c>
      <c r="W15" s="13">
        <v>1002.3</v>
      </c>
      <c r="X15" s="13">
        <v>1029.7</v>
      </c>
      <c r="Y15" s="13">
        <v>984.1</v>
      </c>
      <c r="Z15" s="13">
        <v>1039.0999999999999</v>
      </c>
      <c r="AA15" s="13">
        <v>1130.5</v>
      </c>
      <c r="AB15" s="13">
        <v>1110.7</v>
      </c>
      <c r="AC15" s="13">
        <v>1014.9</v>
      </c>
      <c r="AD15" s="13">
        <v>1061.5</v>
      </c>
      <c r="AE15" s="13">
        <v>1037.7</v>
      </c>
      <c r="AF15" s="13">
        <v>1057.8</v>
      </c>
      <c r="AG15" s="13">
        <v>1084.8</v>
      </c>
      <c r="AH15" s="13">
        <v>1021.7</v>
      </c>
    </row>
    <row r="16" spans="1:34" ht="13.5" customHeight="1" x14ac:dyDescent="0.25">
      <c r="A16" s="1" t="s">
        <v>30</v>
      </c>
      <c r="B16" s="13">
        <v>885.7</v>
      </c>
      <c r="C16" s="13">
        <v>898.2</v>
      </c>
      <c r="D16" s="13">
        <v>874.9</v>
      </c>
      <c r="E16" s="13">
        <v>911</v>
      </c>
      <c r="F16" s="13">
        <v>903.1</v>
      </c>
      <c r="G16" s="13">
        <v>896.8</v>
      </c>
      <c r="H16" s="13">
        <v>888.3</v>
      </c>
      <c r="I16" s="13">
        <v>921.7</v>
      </c>
      <c r="J16" s="13">
        <v>709.3</v>
      </c>
      <c r="K16" s="13">
        <v>700.6</v>
      </c>
      <c r="L16" s="13">
        <v>715.4</v>
      </c>
      <c r="M16" s="13">
        <v>777.2</v>
      </c>
      <c r="N16" s="13">
        <v>881.9</v>
      </c>
      <c r="O16" s="13">
        <v>866.6</v>
      </c>
      <c r="P16" s="13">
        <v>884.7</v>
      </c>
      <c r="Q16" s="13">
        <v>1318.7</v>
      </c>
      <c r="R16" s="13">
        <v>1330.2</v>
      </c>
      <c r="S16" s="13">
        <v>1474.7</v>
      </c>
      <c r="T16" s="13">
        <v>1529.2</v>
      </c>
      <c r="U16" s="13">
        <v>1602.5</v>
      </c>
      <c r="V16" s="13">
        <v>1661.2</v>
      </c>
      <c r="W16" s="13">
        <v>1843.1</v>
      </c>
      <c r="X16" s="13">
        <v>1443.3</v>
      </c>
      <c r="Y16" s="13">
        <v>1384.5</v>
      </c>
      <c r="Z16" s="13">
        <v>1451.4</v>
      </c>
      <c r="AA16" s="13">
        <v>1472.4</v>
      </c>
      <c r="AB16" s="13">
        <v>1424.7</v>
      </c>
      <c r="AC16" s="13">
        <v>1458.2</v>
      </c>
      <c r="AD16" s="13">
        <v>1499.2</v>
      </c>
      <c r="AE16" s="13">
        <v>1277.0999999999999</v>
      </c>
      <c r="AF16" s="13">
        <v>1273.5999999999999</v>
      </c>
      <c r="AG16" s="13">
        <v>1291.3</v>
      </c>
      <c r="AH16" s="13">
        <v>1191.2</v>
      </c>
    </row>
    <row r="17" spans="1:34" x14ac:dyDescent="0.25">
      <c r="A17" s="1" t="s">
        <v>31</v>
      </c>
      <c r="B17" s="13">
        <v>103.1</v>
      </c>
      <c r="C17" s="13">
        <v>84.2</v>
      </c>
      <c r="D17" s="13">
        <v>41.4</v>
      </c>
      <c r="E17" s="13">
        <v>89.6</v>
      </c>
      <c r="F17" s="13">
        <v>40.200000000000003</v>
      </c>
      <c r="G17" s="13">
        <v>93.1</v>
      </c>
      <c r="H17" s="13">
        <v>42</v>
      </c>
      <c r="I17" s="13">
        <v>60</v>
      </c>
      <c r="J17" s="13">
        <v>57.5</v>
      </c>
      <c r="K17" s="13">
        <v>57.6</v>
      </c>
      <c r="L17" s="13">
        <v>59.1</v>
      </c>
      <c r="M17" s="13">
        <v>65.599999999999994</v>
      </c>
      <c r="N17" s="13">
        <v>294.60000000000002</v>
      </c>
      <c r="O17" s="13">
        <v>131.4</v>
      </c>
      <c r="P17" s="13">
        <v>121.1</v>
      </c>
      <c r="Q17" s="13">
        <v>96.3</v>
      </c>
      <c r="R17" s="13">
        <v>88.8</v>
      </c>
      <c r="S17" s="13">
        <v>89.2</v>
      </c>
      <c r="T17" s="13">
        <v>92.1</v>
      </c>
      <c r="U17" s="13">
        <v>47.7</v>
      </c>
      <c r="V17" s="13">
        <v>99.3</v>
      </c>
      <c r="W17" s="13">
        <v>105.8</v>
      </c>
      <c r="X17" s="13">
        <v>108.1</v>
      </c>
      <c r="Y17" s="13">
        <v>150.6</v>
      </c>
      <c r="Z17" s="13">
        <v>162.19999999999999</v>
      </c>
      <c r="AA17" s="13">
        <v>165.9</v>
      </c>
      <c r="AB17" s="13">
        <v>165.7</v>
      </c>
      <c r="AC17" s="13">
        <v>133.6</v>
      </c>
      <c r="AD17" s="13">
        <v>169.9</v>
      </c>
      <c r="AE17" s="13">
        <v>740.5</v>
      </c>
      <c r="AF17" s="13">
        <v>727.4</v>
      </c>
      <c r="AG17" s="13">
        <v>774</v>
      </c>
      <c r="AH17" s="13">
        <v>760.3</v>
      </c>
    </row>
    <row r="18" spans="1:34" x14ac:dyDescent="0.25">
      <c r="A18" s="1" t="s">
        <v>32</v>
      </c>
      <c r="B18" s="13">
        <v>165.9</v>
      </c>
      <c r="C18" s="13">
        <v>173.6</v>
      </c>
      <c r="D18" s="13">
        <v>180.7</v>
      </c>
      <c r="E18" s="13">
        <v>158.5</v>
      </c>
      <c r="F18" s="13">
        <v>138</v>
      </c>
      <c r="G18" s="13">
        <v>158.1</v>
      </c>
      <c r="H18" s="13">
        <v>157.80000000000001</v>
      </c>
      <c r="I18" s="13">
        <v>133.9</v>
      </c>
      <c r="J18" s="13">
        <v>136.19999999999999</v>
      </c>
      <c r="K18" s="13">
        <v>121.4</v>
      </c>
      <c r="L18" s="13">
        <v>134.30000000000001</v>
      </c>
      <c r="M18" s="13">
        <v>128.5</v>
      </c>
      <c r="N18" s="13">
        <v>118.1</v>
      </c>
      <c r="O18" s="13">
        <v>129.5</v>
      </c>
      <c r="P18" s="13">
        <v>136.4</v>
      </c>
      <c r="Q18" s="13">
        <v>183.2</v>
      </c>
      <c r="R18" s="13">
        <v>193.8</v>
      </c>
      <c r="S18" s="13">
        <v>205.5</v>
      </c>
      <c r="T18" s="13">
        <v>211.7</v>
      </c>
      <c r="U18" s="13">
        <v>241</v>
      </c>
      <c r="V18" s="13">
        <v>209.8</v>
      </c>
      <c r="W18" s="13">
        <v>242.7</v>
      </c>
      <c r="X18" s="13">
        <v>845.9</v>
      </c>
      <c r="Y18" s="13">
        <v>1039.2</v>
      </c>
      <c r="Z18" s="13">
        <v>1024.3</v>
      </c>
      <c r="AA18" s="13">
        <v>1315.6</v>
      </c>
      <c r="AB18" s="13">
        <v>1288.9000000000001</v>
      </c>
      <c r="AC18" s="13">
        <v>1296.4000000000001</v>
      </c>
      <c r="AD18" s="13">
        <v>388.7</v>
      </c>
      <c r="AE18" s="13">
        <v>373.3</v>
      </c>
      <c r="AF18" s="13">
        <v>381.8</v>
      </c>
      <c r="AG18" s="13">
        <v>386.4</v>
      </c>
      <c r="AH18" s="13">
        <v>382.6</v>
      </c>
    </row>
    <row r="19" spans="1:34" x14ac:dyDescent="0.25">
      <c r="A19" s="1" t="s">
        <v>33</v>
      </c>
      <c r="B19" s="13">
        <v>62</v>
      </c>
      <c r="C19" s="13">
        <v>47.9</v>
      </c>
      <c r="D19" s="13">
        <v>96</v>
      </c>
      <c r="E19" s="13">
        <v>151.6</v>
      </c>
      <c r="F19" s="13">
        <v>19</v>
      </c>
      <c r="G19" s="13">
        <v>33.9</v>
      </c>
      <c r="H19" s="13">
        <v>101</v>
      </c>
      <c r="I19" s="13">
        <v>130.6</v>
      </c>
      <c r="J19" s="13">
        <v>75.400000000000006</v>
      </c>
      <c r="K19" s="13">
        <v>75</v>
      </c>
      <c r="L19" s="13">
        <v>58.5</v>
      </c>
      <c r="M19" s="13">
        <v>65.7</v>
      </c>
      <c r="N19" s="13">
        <v>8.5</v>
      </c>
      <c r="O19" s="13">
        <v>69.5</v>
      </c>
      <c r="P19" s="13">
        <v>21.1</v>
      </c>
      <c r="Q19" s="13">
        <v>59.5</v>
      </c>
      <c r="R19" s="13">
        <v>130.9</v>
      </c>
      <c r="S19" s="13">
        <v>145</v>
      </c>
      <c r="T19" s="13">
        <v>361.3</v>
      </c>
      <c r="U19" s="13">
        <v>304.3</v>
      </c>
      <c r="V19" s="13">
        <v>582</v>
      </c>
      <c r="W19" s="13">
        <v>1448.7</v>
      </c>
      <c r="X19" s="13">
        <v>1540.8</v>
      </c>
      <c r="Y19" s="13">
        <v>1562</v>
      </c>
      <c r="Z19" s="13">
        <v>1106.5</v>
      </c>
      <c r="AA19" s="13">
        <v>1206.3</v>
      </c>
      <c r="AB19" s="13">
        <v>989.4</v>
      </c>
      <c r="AC19" s="13">
        <v>977.5</v>
      </c>
      <c r="AD19" s="13">
        <v>1020.9</v>
      </c>
      <c r="AE19" s="13">
        <v>1106.3</v>
      </c>
      <c r="AF19" s="13">
        <v>1149.2</v>
      </c>
      <c r="AG19" s="13">
        <v>1012.2</v>
      </c>
      <c r="AH19" s="13">
        <v>868.9</v>
      </c>
    </row>
    <row r="20" spans="1:34" ht="14.25" customHeight="1" x14ac:dyDescent="0.25">
      <c r="A20" s="1" t="s">
        <v>34</v>
      </c>
      <c r="B20" s="13">
        <v>432.4</v>
      </c>
      <c r="C20" s="13">
        <v>499.4</v>
      </c>
      <c r="D20" s="13">
        <v>501</v>
      </c>
      <c r="E20" s="13">
        <v>407.2</v>
      </c>
      <c r="F20" s="13">
        <v>421.4</v>
      </c>
      <c r="G20" s="13">
        <v>412</v>
      </c>
      <c r="H20" s="13">
        <v>392.2</v>
      </c>
      <c r="I20" s="13">
        <v>440.9</v>
      </c>
      <c r="J20" s="13">
        <v>396.3</v>
      </c>
      <c r="K20" s="13">
        <v>395.4</v>
      </c>
      <c r="L20" s="13">
        <v>357.5</v>
      </c>
      <c r="M20" s="13">
        <v>407.2</v>
      </c>
      <c r="N20" s="13">
        <v>410.8</v>
      </c>
      <c r="O20" s="13">
        <v>334</v>
      </c>
      <c r="P20" s="13">
        <v>334.1</v>
      </c>
      <c r="Q20" s="13">
        <v>432.3</v>
      </c>
      <c r="R20" s="13">
        <v>362.7</v>
      </c>
      <c r="S20" s="13">
        <v>384.3</v>
      </c>
      <c r="T20" s="13">
        <v>448.1</v>
      </c>
      <c r="U20" s="13">
        <v>478.4</v>
      </c>
      <c r="V20" s="13">
        <v>501.6</v>
      </c>
      <c r="W20" s="13">
        <v>566.20000000000005</v>
      </c>
      <c r="X20" s="13">
        <v>630.20000000000005</v>
      </c>
      <c r="Y20" s="13">
        <v>716.3</v>
      </c>
      <c r="Z20" s="13">
        <v>687.5</v>
      </c>
      <c r="AA20" s="13">
        <v>726.2</v>
      </c>
      <c r="AB20" s="13">
        <v>621.79999999999995</v>
      </c>
      <c r="AC20" s="13">
        <v>556.4</v>
      </c>
      <c r="AD20" s="13">
        <v>1393.9</v>
      </c>
      <c r="AE20" s="13">
        <v>1404.7</v>
      </c>
      <c r="AF20" s="13">
        <v>1363.6</v>
      </c>
      <c r="AG20" s="13">
        <v>1186.2</v>
      </c>
      <c r="AH20" s="13">
        <v>1200.2</v>
      </c>
    </row>
    <row r="21" spans="1:34" x14ac:dyDescent="0.25">
      <c r="A21" s="59" t="s">
        <v>35</v>
      </c>
      <c r="B21" s="60">
        <v>13345.2</v>
      </c>
      <c r="C21" s="60">
        <v>13407.4</v>
      </c>
      <c r="D21" s="60">
        <v>13129.7</v>
      </c>
      <c r="E21" s="60">
        <v>13994.6</v>
      </c>
      <c r="F21" s="60">
        <v>13668.5</v>
      </c>
      <c r="G21" s="60">
        <v>13737.9</v>
      </c>
      <c r="H21" s="60">
        <v>13528.5</v>
      </c>
      <c r="I21" s="60">
        <v>14473.8</v>
      </c>
      <c r="J21" s="60">
        <v>14677.6</v>
      </c>
      <c r="K21" s="60">
        <v>14605.8</v>
      </c>
      <c r="L21" s="60">
        <v>15178.3</v>
      </c>
      <c r="M21" s="60">
        <v>15692.3</v>
      </c>
      <c r="N21" s="60">
        <v>17732.900000000001</v>
      </c>
      <c r="O21" s="60">
        <v>18017.7</v>
      </c>
      <c r="P21" s="60">
        <v>18099</v>
      </c>
      <c r="Q21" s="60">
        <v>18015.2</v>
      </c>
      <c r="R21" s="60">
        <v>17861.099999999999</v>
      </c>
      <c r="S21" s="60">
        <v>18201.400000000001</v>
      </c>
      <c r="T21" s="60">
        <v>19166.3</v>
      </c>
      <c r="U21" s="60">
        <v>20353.400000000001</v>
      </c>
      <c r="V21" s="60">
        <v>21573.9</v>
      </c>
      <c r="W21" s="60">
        <v>24042.799999999999</v>
      </c>
      <c r="X21" s="60">
        <v>24856.7</v>
      </c>
      <c r="Y21" s="60">
        <v>26136</v>
      </c>
      <c r="Z21" s="60">
        <v>27430.7</v>
      </c>
      <c r="AA21" s="60">
        <v>28763.1</v>
      </c>
      <c r="AB21" s="60">
        <v>28680.6</v>
      </c>
      <c r="AC21" s="60">
        <v>29044.799999999999</v>
      </c>
      <c r="AD21" s="60">
        <v>30006.9</v>
      </c>
      <c r="AE21" s="60">
        <v>30101.200000000001</v>
      </c>
      <c r="AF21" s="60">
        <v>30445.1</v>
      </c>
      <c r="AG21" s="60">
        <v>31112.2</v>
      </c>
      <c r="AH21" s="60">
        <v>29559.599999999999</v>
      </c>
    </row>
    <row r="22" spans="1:34" x14ac:dyDescent="0.2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x14ac:dyDescent="0.25">
      <c r="A23" s="1" t="s">
        <v>36</v>
      </c>
      <c r="B23" s="13">
        <v>3964.2</v>
      </c>
      <c r="C23" s="13">
        <v>4202.3</v>
      </c>
      <c r="D23" s="13">
        <v>4007.4</v>
      </c>
      <c r="E23" s="13">
        <v>4099.2</v>
      </c>
      <c r="F23" s="13">
        <v>4430.8999999999996</v>
      </c>
      <c r="G23" s="13">
        <v>4733.3</v>
      </c>
      <c r="H23" s="13">
        <v>5152.5</v>
      </c>
      <c r="I23" s="13">
        <v>5466.7</v>
      </c>
      <c r="J23" s="13">
        <v>5411.2</v>
      </c>
      <c r="K23" s="13">
        <v>5285.6</v>
      </c>
      <c r="L23" s="13">
        <v>5279.6</v>
      </c>
      <c r="M23" s="13">
        <v>5224.2</v>
      </c>
      <c r="N23" s="13">
        <v>5867.5</v>
      </c>
      <c r="O23" s="13">
        <v>6115.1</v>
      </c>
      <c r="P23" s="13">
        <v>5790.9</v>
      </c>
      <c r="Q23" s="13">
        <v>5241.3</v>
      </c>
      <c r="R23" s="13">
        <v>5323.1</v>
      </c>
      <c r="S23" s="13">
        <v>5526.6</v>
      </c>
      <c r="T23" s="13">
        <v>6019.5</v>
      </c>
      <c r="U23" s="13">
        <v>7715.9</v>
      </c>
      <c r="V23" s="13">
        <v>7855.4</v>
      </c>
      <c r="W23" s="13">
        <v>8953.7000000000007</v>
      </c>
      <c r="X23" s="13">
        <v>10073.700000000001</v>
      </c>
      <c r="Y23" s="13">
        <v>10324.700000000001</v>
      </c>
      <c r="Z23" s="13">
        <v>10688.2</v>
      </c>
      <c r="AA23" s="13">
        <v>10401.5</v>
      </c>
      <c r="AB23" s="13">
        <v>9587.2999999999993</v>
      </c>
      <c r="AC23" s="13">
        <v>9017.7999999999993</v>
      </c>
      <c r="AD23" s="13">
        <v>8546.9</v>
      </c>
      <c r="AE23" s="13">
        <v>8264.7999999999993</v>
      </c>
      <c r="AF23" s="13">
        <v>9150.2000000000007</v>
      </c>
      <c r="AG23" s="13">
        <v>9820.6</v>
      </c>
      <c r="AH23" s="13">
        <v>9164</v>
      </c>
    </row>
    <row r="24" spans="1:34" x14ac:dyDescent="0.25">
      <c r="A24" s="1" t="s">
        <v>37</v>
      </c>
      <c r="B24" s="13">
        <v>2228.9</v>
      </c>
      <c r="C24" s="13">
        <v>2329.8000000000002</v>
      </c>
      <c r="D24" s="13">
        <v>2402.6999999999998</v>
      </c>
      <c r="E24" s="13">
        <v>2518.4</v>
      </c>
      <c r="F24" s="13">
        <v>3115.1</v>
      </c>
      <c r="G24" s="13">
        <v>3148.7</v>
      </c>
      <c r="H24" s="13">
        <v>2904.3</v>
      </c>
      <c r="I24" s="13">
        <v>2390.9</v>
      </c>
      <c r="J24" s="13">
        <v>2619.5</v>
      </c>
      <c r="K24" s="13">
        <v>2239.6</v>
      </c>
      <c r="L24" s="13">
        <v>2482.8000000000002</v>
      </c>
      <c r="M24" s="13">
        <v>2269.4</v>
      </c>
      <c r="N24" s="13">
        <v>2822.9</v>
      </c>
      <c r="O24" s="13">
        <v>2587.6</v>
      </c>
      <c r="P24" s="13">
        <v>2705.7</v>
      </c>
      <c r="Q24" s="13">
        <v>2795.6</v>
      </c>
      <c r="R24" s="13">
        <v>3323.9</v>
      </c>
      <c r="S24" s="13">
        <v>3407.6</v>
      </c>
      <c r="T24" s="13">
        <v>3956.6</v>
      </c>
      <c r="U24" s="13">
        <v>4297.3</v>
      </c>
      <c r="V24" s="13">
        <v>4742.3</v>
      </c>
      <c r="W24" s="13">
        <v>5368.5</v>
      </c>
      <c r="X24" s="13">
        <v>5206.1000000000004</v>
      </c>
      <c r="Y24" s="13">
        <v>4248</v>
      </c>
      <c r="Z24" s="13">
        <v>4391.6000000000004</v>
      </c>
      <c r="AA24" s="13">
        <v>3928.5</v>
      </c>
      <c r="AB24" s="13">
        <v>3593.3</v>
      </c>
      <c r="AC24" s="13">
        <v>3208.6</v>
      </c>
      <c r="AD24" s="13">
        <v>3534.7</v>
      </c>
      <c r="AE24" s="13">
        <v>3831.4</v>
      </c>
      <c r="AF24" s="13">
        <v>3560</v>
      </c>
      <c r="AG24" s="13">
        <v>3660.7</v>
      </c>
      <c r="AH24" s="13">
        <v>3871.9</v>
      </c>
    </row>
    <row r="25" spans="1:34" ht="14.25" customHeight="1" x14ac:dyDescent="0.25">
      <c r="A25" s="1" t="s">
        <v>33</v>
      </c>
      <c r="B25" s="13">
        <v>33.799999999999997</v>
      </c>
      <c r="C25" s="13">
        <v>25.7</v>
      </c>
      <c r="D25" s="13">
        <v>40.200000000000003</v>
      </c>
      <c r="E25" s="13">
        <v>33.4</v>
      </c>
      <c r="F25" s="13">
        <v>66.400000000000006</v>
      </c>
      <c r="G25" s="13">
        <v>268.60000000000002</v>
      </c>
      <c r="H25" s="13">
        <v>162</v>
      </c>
      <c r="I25" s="13">
        <v>302.60000000000002</v>
      </c>
      <c r="J25" s="13">
        <v>101.1</v>
      </c>
      <c r="K25" s="13">
        <v>59.7</v>
      </c>
      <c r="L25" s="13">
        <v>85</v>
      </c>
      <c r="M25" s="13">
        <v>37.799999999999997</v>
      </c>
      <c r="N25" s="13">
        <v>13.1</v>
      </c>
      <c r="O25" s="13">
        <v>55.4</v>
      </c>
      <c r="P25" s="13">
        <v>50.9</v>
      </c>
      <c r="Q25" s="13">
        <v>147.9</v>
      </c>
      <c r="R25" s="13">
        <v>165.4</v>
      </c>
      <c r="S25" s="13">
        <v>131.69999999999999</v>
      </c>
      <c r="T25" s="13">
        <v>164.4</v>
      </c>
      <c r="U25" s="13">
        <v>283.3</v>
      </c>
      <c r="V25" s="13">
        <v>401.2</v>
      </c>
      <c r="W25" s="13">
        <v>735.3</v>
      </c>
      <c r="X25" s="13">
        <v>1223.8</v>
      </c>
      <c r="Y25" s="13">
        <v>710.9</v>
      </c>
      <c r="Z25" s="13">
        <v>511.7</v>
      </c>
      <c r="AA25" s="13">
        <v>493.1</v>
      </c>
      <c r="AB25" s="13">
        <v>300.39999999999998</v>
      </c>
      <c r="AC25" s="13">
        <v>410.7</v>
      </c>
      <c r="AD25" s="13">
        <v>246.7</v>
      </c>
      <c r="AE25" s="13">
        <v>325.89999999999998</v>
      </c>
      <c r="AF25" s="13">
        <v>309.7</v>
      </c>
      <c r="AG25" s="13">
        <v>267.10000000000002</v>
      </c>
      <c r="AH25" s="13">
        <v>304.7</v>
      </c>
    </row>
    <row r="26" spans="1:34" ht="14.25" customHeight="1" x14ac:dyDescent="0.25">
      <c r="A26" s="1" t="s">
        <v>38</v>
      </c>
      <c r="B26" s="13">
        <v>1578.1</v>
      </c>
      <c r="C26" s="13">
        <v>1446.9</v>
      </c>
      <c r="D26" s="13">
        <v>2408.6</v>
      </c>
      <c r="E26" s="13">
        <v>2091</v>
      </c>
      <c r="F26" s="13">
        <v>804.4</v>
      </c>
      <c r="G26" s="13">
        <v>901.6</v>
      </c>
      <c r="H26" s="13">
        <v>984.2</v>
      </c>
      <c r="I26" s="13">
        <v>836.2</v>
      </c>
      <c r="J26" s="13">
        <v>814.3</v>
      </c>
      <c r="K26" s="13">
        <v>967.1</v>
      </c>
      <c r="L26" s="13">
        <v>986.4</v>
      </c>
      <c r="M26" s="13">
        <v>1012.8</v>
      </c>
      <c r="N26" s="13">
        <v>1188.4000000000001</v>
      </c>
      <c r="O26" s="13">
        <v>1266.5</v>
      </c>
      <c r="P26" s="13">
        <v>1468.3</v>
      </c>
      <c r="Q26" s="13">
        <v>1212.3</v>
      </c>
      <c r="R26" s="13">
        <v>1336.3</v>
      </c>
      <c r="S26" s="13">
        <v>1470.1</v>
      </c>
      <c r="T26" s="13">
        <v>1624</v>
      </c>
      <c r="U26" s="13">
        <v>1551.1</v>
      </c>
      <c r="V26" s="13">
        <v>1701.5</v>
      </c>
      <c r="W26" s="13">
        <v>2084.5</v>
      </c>
      <c r="X26" s="13">
        <v>2173.4</v>
      </c>
      <c r="Y26" s="13">
        <v>1698.1</v>
      </c>
      <c r="Z26" s="13">
        <v>2226.5</v>
      </c>
      <c r="AA26" s="13">
        <v>1988.7</v>
      </c>
      <c r="AB26" s="13">
        <v>1896.1</v>
      </c>
      <c r="AC26" s="13">
        <v>2061.9</v>
      </c>
      <c r="AD26" s="13">
        <v>2403</v>
      </c>
      <c r="AE26" s="13">
        <v>1829.7</v>
      </c>
      <c r="AF26" s="13">
        <v>2025.8</v>
      </c>
      <c r="AG26" s="13">
        <v>2144.4</v>
      </c>
      <c r="AH26" s="13">
        <v>2239.9</v>
      </c>
    </row>
    <row r="27" spans="1:34" ht="14.25" customHeight="1" x14ac:dyDescent="0.25">
      <c r="A27" s="1" t="s">
        <v>39</v>
      </c>
      <c r="B27" s="13">
        <v>1063.5999999999999</v>
      </c>
      <c r="C27" s="13">
        <v>1180.8</v>
      </c>
      <c r="D27" s="13">
        <v>975.4</v>
      </c>
      <c r="E27" s="13">
        <v>1019.8</v>
      </c>
      <c r="F27" s="13">
        <v>1019.3</v>
      </c>
      <c r="G27" s="13">
        <v>872.2</v>
      </c>
      <c r="H27" s="13">
        <v>512.1</v>
      </c>
      <c r="I27" s="13">
        <v>577.20000000000005</v>
      </c>
      <c r="J27" s="13">
        <v>411.9</v>
      </c>
      <c r="K27" s="13">
        <v>344</v>
      </c>
      <c r="L27" s="13">
        <v>363.9</v>
      </c>
      <c r="M27" s="13">
        <v>271.3</v>
      </c>
      <c r="N27" s="13">
        <v>362.7</v>
      </c>
      <c r="O27" s="13">
        <v>430.6</v>
      </c>
      <c r="P27" s="13">
        <v>400.3</v>
      </c>
      <c r="Q27" s="13">
        <v>321.5</v>
      </c>
      <c r="R27" s="13">
        <v>368</v>
      </c>
      <c r="S27" s="13">
        <v>394.6</v>
      </c>
      <c r="T27" s="13">
        <v>370.6</v>
      </c>
      <c r="U27" s="13">
        <v>609.29999999999995</v>
      </c>
      <c r="V27" s="13">
        <v>649.29999999999995</v>
      </c>
      <c r="W27" s="13">
        <v>492.2</v>
      </c>
      <c r="X27" s="13">
        <v>488</v>
      </c>
      <c r="Y27" s="13">
        <v>407.7</v>
      </c>
      <c r="Z27" s="13">
        <v>475.5</v>
      </c>
      <c r="AA27" s="13">
        <v>465.3</v>
      </c>
      <c r="AB27" s="13">
        <v>436.4</v>
      </c>
      <c r="AC27" s="13">
        <v>388.4</v>
      </c>
      <c r="AD27" s="13">
        <v>370.1</v>
      </c>
      <c r="AE27" s="13">
        <v>376.5</v>
      </c>
      <c r="AF27" s="13">
        <v>399.9</v>
      </c>
      <c r="AG27" s="13">
        <v>356.5</v>
      </c>
      <c r="AH27" s="13">
        <v>224.4</v>
      </c>
    </row>
    <row r="28" spans="1:34" x14ac:dyDescent="0.25">
      <c r="A28" s="1" t="s">
        <v>40</v>
      </c>
      <c r="B28" s="13">
        <v>1382.1</v>
      </c>
      <c r="C28" s="13">
        <v>1697</v>
      </c>
      <c r="D28" s="13">
        <v>1545.8</v>
      </c>
      <c r="E28" s="13">
        <v>1750.9</v>
      </c>
      <c r="F28" s="13">
        <v>4620.8</v>
      </c>
      <c r="G28" s="13">
        <v>4306.2</v>
      </c>
      <c r="H28" s="13">
        <v>3857.9</v>
      </c>
      <c r="I28" s="13">
        <v>7082</v>
      </c>
      <c r="J28" s="13">
        <v>6832.1</v>
      </c>
      <c r="K28" s="13">
        <v>5365.2</v>
      </c>
      <c r="L28" s="13">
        <v>5071.1000000000004</v>
      </c>
      <c r="M28" s="13">
        <v>4495.8</v>
      </c>
      <c r="N28" s="13">
        <v>4743.7</v>
      </c>
      <c r="O28" s="13">
        <v>3900.2</v>
      </c>
      <c r="P28" s="13">
        <v>3197.5</v>
      </c>
      <c r="Q28" s="13">
        <v>3154.2</v>
      </c>
      <c r="R28" s="13">
        <v>4182.7</v>
      </c>
      <c r="S28" s="13">
        <v>5997.6</v>
      </c>
      <c r="T28" s="13">
        <v>7176</v>
      </c>
      <c r="U28" s="13">
        <v>7039.7</v>
      </c>
      <c r="V28" s="13">
        <v>8127.5</v>
      </c>
      <c r="W28" s="13">
        <v>8054.9</v>
      </c>
      <c r="X28" s="13">
        <v>9749.6</v>
      </c>
      <c r="Y28" s="13">
        <v>9255.2999999999993</v>
      </c>
      <c r="Z28" s="13">
        <v>11137.7</v>
      </c>
      <c r="AA28" s="13">
        <v>6608.9</v>
      </c>
      <c r="AB28" s="13">
        <v>7905.1</v>
      </c>
      <c r="AC28" s="13">
        <v>6367.4</v>
      </c>
      <c r="AD28" s="13">
        <v>5848.6</v>
      </c>
      <c r="AE28" s="13">
        <v>5442.5</v>
      </c>
      <c r="AF28" s="13">
        <v>6520.8</v>
      </c>
      <c r="AG28" s="13">
        <v>6070.1</v>
      </c>
      <c r="AH28" s="13">
        <v>4427.3</v>
      </c>
    </row>
    <row r="29" spans="1:34" x14ac:dyDescent="0.25">
      <c r="A29" s="59" t="s">
        <v>41</v>
      </c>
      <c r="B29" s="60">
        <v>10250.700000000001</v>
      </c>
      <c r="C29" s="60">
        <v>10882.5</v>
      </c>
      <c r="D29" s="60">
        <v>11380.2</v>
      </c>
      <c r="E29" s="60">
        <v>11512.7</v>
      </c>
      <c r="F29" s="60">
        <v>14056.9</v>
      </c>
      <c r="G29" s="60">
        <v>14230.6</v>
      </c>
      <c r="H29" s="60">
        <v>13573.1</v>
      </c>
      <c r="I29" s="60">
        <v>16655.599999999999</v>
      </c>
      <c r="J29" s="60">
        <v>16190.1</v>
      </c>
      <c r="K29" s="60">
        <v>14261.3</v>
      </c>
      <c r="L29" s="60">
        <v>14268.7</v>
      </c>
      <c r="M29" s="60">
        <v>13311.2</v>
      </c>
      <c r="N29" s="60">
        <v>14998.3</v>
      </c>
      <c r="O29" s="60">
        <v>14355.3</v>
      </c>
      <c r="P29" s="60">
        <v>13613.6</v>
      </c>
      <c r="Q29" s="60">
        <v>12872.8</v>
      </c>
      <c r="R29" s="60">
        <v>14699.5</v>
      </c>
      <c r="S29" s="60">
        <v>16928.2</v>
      </c>
      <c r="T29" s="60">
        <v>19311.099999999999</v>
      </c>
      <c r="U29" s="60">
        <v>21496.6</v>
      </c>
      <c r="V29" s="60">
        <v>23477.200000000001</v>
      </c>
      <c r="W29" s="60">
        <v>25689.1</v>
      </c>
      <c r="X29" s="60">
        <v>28914.6</v>
      </c>
      <c r="Y29" s="60">
        <v>26644.7</v>
      </c>
      <c r="Z29" s="60">
        <v>29431.3</v>
      </c>
      <c r="AA29" s="60">
        <v>23885.9</v>
      </c>
      <c r="AB29" s="60">
        <v>23718.5</v>
      </c>
      <c r="AC29" s="60">
        <v>21454.799999999999</v>
      </c>
      <c r="AD29" s="60">
        <v>20949.900000000001</v>
      </c>
      <c r="AE29" s="60">
        <v>20070.7</v>
      </c>
      <c r="AF29" s="60">
        <v>21966.400000000001</v>
      </c>
      <c r="AG29" s="60">
        <v>22319.3</v>
      </c>
      <c r="AH29" s="60">
        <v>20232.2</v>
      </c>
    </row>
    <row r="30" spans="1:34" x14ac:dyDescent="0.25">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1:34" x14ac:dyDescent="0.25">
      <c r="A31" s="61" t="s">
        <v>42</v>
      </c>
      <c r="B31" s="62">
        <v>0</v>
      </c>
      <c r="C31" s="62">
        <v>0</v>
      </c>
      <c r="D31" s="62">
        <v>0</v>
      </c>
      <c r="E31" s="62">
        <v>0</v>
      </c>
      <c r="F31" s="62">
        <v>0</v>
      </c>
      <c r="G31" s="62">
        <v>0</v>
      </c>
      <c r="H31" s="62">
        <v>0</v>
      </c>
      <c r="I31" s="62">
        <v>0</v>
      </c>
      <c r="J31" s="62">
        <v>0</v>
      </c>
      <c r="K31" s="62">
        <v>0</v>
      </c>
      <c r="L31" s="62">
        <v>0</v>
      </c>
      <c r="M31" s="62">
        <v>0</v>
      </c>
      <c r="N31" s="62">
        <v>0</v>
      </c>
      <c r="O31" s="62">
        <v>0</v>
      </c>
      <c r="P31" s="62">
        <v>0</v>
      </c>
      <c r="Q31" s="62">
        <v>0</v>
      </c>
      <c r="R31" s="62">
        <v>0</v>
      </c>
      <c r="S31" s="62">
        <v>0</v>
      </c>
      <c r="T31" s="62">
        <v>0</v>
      </c>
      <c r="U31" s="62">
        <v>0</v>
      </c>
      <c r="V31" s="62">
        <v>0</v>
      </c>
      <c r="W31" s="62">
        <v>0</v>
      </c>
      <c r="X31" s="62">
        <v>0</v>
      </c>
      <c r="Y31" s="62">
        <v>0</v>
      </c>
      <c r="Z31" s="62">
        <v>0</v>
      </c>
      <c r="AA31" s="62">
        <v>0</v>
      </c>
      <c r="AB31" s="62">
        <v>0</v>
      </c>
      <c r="AC31" s="62">
        <v>0</v>
      </c>
      <c r="AD31" s="62">
        <v>0</v>
      </c>
      <c r="AE31" s="62">
        <v>0</v>
      </c>
      <c r="AF31" s="62">
        <v>0</v>
      </c>
      <c r="AG31" s="62">
        <v>0</v>
      </c>
      <c r="AH31" s="62">
        <v>0</v>
      </c>
    </row>
    <row r="32" spans="1:34" x14ac:dyDescent="0.25">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1:34" x14ac:dyDescent="0.25">
      <c r="A33" s="61" t="s">
        <v>43</v>
      </c>
      <c r="B33" s="62">
        <v>23595.9</v>
      </c>
      <c r="C33" s="62">
        <v>24289.9</v>
      </c>
      <c r="D33" s="62">
        <v>24509.8</v>
      </c>
      <c r="E33" s="62">
        <v>25507.3</v>
      </c>
      <c r="F33" s="62">
        <v>27725.4</v>
      </c>
      <c r="G33" s="62">
        <v>27968.5</v>
      </c>
      <c r="H33" s="62">
        <v>27101.7</v>
      </c>
      <c r="I33" s="62">
        <v>31129.4</v>
      </c>
      <c r="J33" s="62">
        <v>30867.7</v>
      </c>
      <c r="K33" s="62">
        <v>28867.1</v>
      </c>
      <c r="L33" s="62">
        <v>29447</v>
      </c>
      <c r="M33" s="62">
        <v>29003.5</v>
      </c>
      <c r="N33" s="62">
        <v>32731.200000000001</v>
      </c>
      <c r="O33" s="62">
        <v>32373</v>
      </c>
      <c r="P33" s="62">
        <v>31712.6</v>
      </c>
      <c r="Q33" s="62">
        <v>30888</v>
      </c>
      <c r="R33" s="62">
        <v>32560.6</v>
      </c>
      <c r="S33" s="62">
        <v>35129.599999999999</v>
      </c>
      <c r="T33" s="62">
        <v>38477.4</v>
      </c>
      <c r="U33" s="62">
        <v>41850</v>
      </c>
      <c r="V33" s="62">
        <v>45051.199999999997</v>
      </c>
      <c r="W33" s="62">
        <v>49731.9</v>
      </c>
      <c r="X33" s="62">
        <v>53771.3</v>
      </c>
      <c r="Y33" s="62">
        <v>52780.7</v>
      </c>
      <c r="Z33" s="62">
        <v>56861.9</v>
      </c>
      <c r="AA33" s="62">
        <v>52649.1</v>
      </c>
      <c r="AB33" s="62">
        <v>52399.1</v>
      </c>
      <c r="AC33" s="62">
        <v>50499.6</v>
      </c>
      <c r="AD33" s="62">
        <v>50956.9</v>
      </c>
      <c r="AE33" s="62">
        <v>50171.9</v>
      </c>
      <c r="AF33" s="62">
        <v>52411.5</v>
      </c>
      <c r="AG33" s="62">
        <v>53431.5</v>
      </c>
      <c r="AH33" s="62">
        <v>49791.8</v>
      </c>
    </row>
    <row r="34" spans="1:34" x14ac:dyDescent="0.2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row>
    <row r="35" spans="1:34" x14ac:dyDescent="0.2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row>
    <row r="36" spans="1:34" x14ac:dyDescent="0.25">
      <c r="A36" s="3" t="s">
        <v>44</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row>
    <row r="37" spans="1:34" x14ac:dyDescent="0.25">
      <c r="A37" s="3"/>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row>
    <row r="38" spans="1:34" x14ac:dyDescent="0.25">
      <c r="A38" s="1" t="s">
        <v>45</v>
      </c>
      <c r="B38" s="13">
        <v>5563</v>
      </c>
      <c r="C38" s="13">
        <v>6541.7</v>
      </c>
      <c r="D38" s="13">
        <v>7936.8</v>
      </c>
      <c r="E38" s="13">
        <v>8463.2999999999993</v>
      </c>
      <c r="F38" s="13">
        <v>10427.5</v>
      </c>
      <c r="G38" s="13">
        <v>12075.4</v>
      </c>
      <c r="H38" s="13">
        <v>12871.9</v>
      </c>
      <c r="I38" s="13">
        <v>13621.6</v>
      </c>
      <c r="J38" s="13">
        <v>14061.7</v>
      </c>
      <c r="K38" s="13">
        <v>12554</v>
      </c>
      <c r="L38" s="13">
        <v>12942.7</v>
      </c>
      <c r="M38" s="13">
        <v>12855.3</v>
      </c>
      <c r="N38" s="13">
        <v>13120.7</v>
      </c>
      <c r="O38" s="13">
        <v>12639.8</v>
      </c>
      <c r="P38" s="13">
        <v>12604.7</v>
      </c>
      <c r="Q38" s="13">
        <v>12527.5</v>
      </c>
      <c r="R38" s="13">
        <v>13339.8</v>
      </c>
      <c r="S38" s="13">
        <v>15962.6</v>
      </c>
      <c r="T38" s="13">
        <v>17419.400000000001</v>
      </c>
      <c r="U38" s="13">
        <v>19788.8</v>
      </c>
      <c r="V38" s="13">
        <v>22757.599999999999</v>
      </c>
      <c r="W38" s="13">
        <v>25746.400000000001</v>
      </c>
      <c r="X38" s="13">
        <v>29065.8</v>
      </c>
      <c r="Y38" s="13">
        <v>28639.200000000001</v>
      </c>
      <c r="Z38" s="13">
        <v>29711.4</v>
      </c>
      <c r="AA38" s="13">
        <v>25960.6</v>
      </c>
      <c r="AB38" s="13">
        <v>25114.400000000001</v>
      </c>
      <c r="AC38" s="13">
        <v>24325.1</v>
      </c>
      <c r="AD38" s="13">
        <v>24578.6</v>
      </c>
      <c r="AE38" s="13">
        <v>25197.4</v>
      </c>
      <c r="AF38" s="13">
        <v>25528.6</v>
      </c>
      <c r="AG38" s="13">
        <v>25911.3</v>
      </c>
      <c r="AH38" s="13">
        <v>24748</v>
      </c>
    </row>
    <row r="39" spans="1:34" x14ac:dyDescent="0.25">
      <c r="A39" s="10" t="s">
        <v>46</v>
      </c>
      <c r="B39" s="15">
        <v>92.6</v>
      </c>
      <c r="C39" s="15">
        <v>94.6</v>
      </c>
      <c r="D39" s="15">
        <v>101</v>
      </c>
      <c r="E39" s="15">
        <v>101.6</v>
      </c>
      <c r="F39" s="15">
        <v>105</v>
      </c>
      <c r="G39" s="15">
        <v>103</v>
      </c>
      <c r="H39" s="15">
        <v>111.5</v>
      </c>
      <c r="I39" s="15">
        <v>100.6</v>
      </c>
      <c r="J39" s="15">
        <v>85.2</v>
      </c>
      <c r="K39" s="15">
        <v>83.5</v>
      </c>
      <c r="L39" s="15">
        <v>101.5</v>
      </c>
      <c r="M39" s="15">
        <v>96.4</v>
      </c>
      <c r="N39" s="15">
        <v>121.9</v>
      </c>
      <c r="O39" s="15">
        <v>112</v>
      </c>
      <c r="P39" s="15">
        <v>119.3</v>
      </c>
      <c r="Q39" s="15">
        <v>107.8</v>
      </c>
      <c r="R39" s="15">
        <v>100.5</v>
      </c>
      <c r="S39" s="15">
        <v>82.6</v>
      </c>
      <c r="T39" s="15">
        <v>92.5</v>
      </c>
      <c r="U39" s="15">
        <v>85.6</v>
      </c>
      <c r="V39" s="15">
        <v>95.7</v>
      </c>
      <c r="W39" s="15">
        <v>123.8</v>
      </c>
      <c r="X39" s="15">
        <v>110.2</v>
      </c>
      <c r="Y39" s="15">
        <v>134.19999999999999</v>
      </c>
      <c r="Z39" s="15">
        <v>150</v>
      </c>
      <c r="AA39" s="15">
        <v>148</v>
      </c>
      <c r="AB39" s="15">
        <v>139.30000000000001</v>
      </c>
      <c r="AC39" s="15">
        <v>132.9</v>
      </c>
      <c r="AD39" s="15">
        <v>164.2</v>
      </c>
      <c r="AE39" s="15">
        <v>153.1</v>
      </c>
      <c r="AF39" s="15">
        <v>160.1</v>
      </c>
      <c r="AG39" s="15">
        <v>108.8</v>
      </c>
      <c r="AH39" s="15">
        <v>126.5</v>
      </c>
    </row>
    <row r="40" spans="1:34" x14ac:dyDescent="0.25">
      <c r="A40" s="59" t="s">
        <v>47</v>
      </c>
      <c r="B40" s="60">
        <v>5655.6</v>
      </c>
      <c r="C40" s="60">
        <v>6636.3</v>
      </c>
      <c r="D40" s="60">
        <v>8037.8</v>
      </c>
      <c r="E40" s="60">
        <v>8564.9</v>
      </c>
      <c r="F40" s="60">
        <v>10532.5</v>
      </c>
      <c r="G40" s="60">
        <v>12178.4</v>
      </c>
      <c r="H40" s="60">
        <v>12983.4</v>
      </c>
      <c r="I40" s="60">
        <v>13722.2</v>
      </c>
      <c r="J40" s="60">
        <v>14146.9</v>
      </c>
      <c r="K40" s="60">
        <v>12637.5</v>
      </c>
      <c r="L40" s="60">
        <v>13044.2</v>
      </c>
      <c r="M40" s="60">
        <v>12951.7</v>
      </c>
      <c r="N40" s="60">
        <v>13242.6</v>
      </c>
      <c r="O40" s="60">
        <v>12751.9</v>
      </c>
      <c r="P40" s="60">
        <v>12724</v>
      </c>
      <c r="Q40" s="60">
        <v>12635.3</v>
      </c>
      <c r="R40" s="60">
        <v>13440.3</v>
      </c>
      <c r="S40" s="60">
        <v>16045.2</v>
      </c>
      <c r="T40" s="60">
        <v>17511.900000000001</v>
      </c>
      <c r="U40" s="60">
        <v>19874.400000000001</v>
      </c>
      <c r="V40" s="60">
        <v>22853.3</v>
      </c>
      <c r="W40" s="60">
        <v>25870.1</v>
      </c>
      <c r="X40" s="60">
        <v>29176.1</v>
      </c>
      <c r="Y40" s="60">
        <v>28773.4</v>
      </c>
      <c r="Z40" s="60">
        <v>29861.5</v>
      </c>
      <c r="AA40" s="60">
        <v>26108.6</v>
      </c>
      <c r="AB40" s="60">
        <v>25253.599999999999</v>
      </c>
      <c r="AC40" s="60">
        <v>24458</v>
      </c>
      <c r="AD40" s="60">
        <v>24742.799999999999</v>
      </c>
      <c r="AE40" s="60">
        <v>25350.5</v>
      </c>
      <c r="AF40" s="60">
        <v>25688.7</v>
      </c>
      <c r="AG40" s="60">
        <v>26020.1</v>
      </c>
      <c r="AH40" s="60">
        <v>24874.5</v>
      </c>
    </row>
    <row r="41" spans="1:34" x14ac:dyDescent="0.2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4" x14ac:dyDescent="0.25">
      <c r="A42" s="1" t="s">
        <v>48</v>
      </c>
      <c r="B42" s="13">
        <v>5529.3</v>
      </c>
      <c r="C42" s="13">
        <v>5864.6</v>
      </c>
      <c r="D42" s="13">
        <v>5213.1000000000004</v>
      </c>
      <c r="E42" s="13">
        <v>4585</v>
      </c>
      <c r="F42" s="13">
        <v>6068.9</v>
      </c>
      <c r="G42" s="13">
        <v>4524.8</v>
      </c>
      <c r="H42" s="13">
        <v>4272</v>
      </c>
      <c r="I42" s="13">
        <v>7131.1</v>
      </c>
      <c r="J42" s="13">
        <v>8477.7000000000007</v>
      </c>
      <c r="K42" s="13">
        <v>8473.5</v>
      </c>
      <c r="L42" s="13">
        <v>8655.4</v>
      </c>
      <c r="M42" s="13">
        <v>8340</v>
      </c>
      <c r="N42" s="13">
        <v>9434.2000000000007</v>
      </c>
      <c r="O42" s="13">
        <v>9480.5</v>
      </c>
      <c r="P42" s="13">
        <v>9588.1</v>
      </c>
      <c r="Q42" s="13">
        <v>7188.5</v>
      </c>
      <c r="R42" s="13">
        <v>8332.4</v>
      </c>
      <c r="S42" s="13">
        <v>8411.2999999999993</v>
      </c>
      <c r="T42" s="13">
        <v>9777.9</v>
      </c>
      <c r="U42" s="13">
        <v>8408.9</v>
      </c>
      <c r="V42" s="13">
        <v>8507.7000000000007</v>
      </c>
      <c r="W42" s="13">
        <v>9494.4</v>
      </c>
      <c r="X42" s="13">
        <v>9717.7000000000007</v>
      </c>
      <c r="Y42" s="13">
        <v>10331.5</v>
      </c>
      <c r="Z42" s="13">
        <v>12935.5</v>
      </c>
      <c r="AA42" s="13">
        <v>12379.8</v>
      </c>
      <c r="AB42" s="13">
        <v>13928.9</v>
      </c>
      <c r="AC42" s="13">
        <v>13509.3</v>
      </c>
      <c r="AD42" s="13">
        <v>13559.2</v>
      </c>
      <c r="AE42" s="13">
        <v>13261</v>
      </c>
      <c r="AF42" s="13">
        <v>15106</v>
      </c>
      <c r="AG42" s="13">
        <v>15106.9</v>
      </c>
      <c r="AH42" s="13">
        <v>14361.8</v>
      </c>
    </row>
    <row r="43" spans="1:34" ht="14.25" customHeight="1" x14ac:dyDescent="0.25">
      <c r="A43" s="1" t="s">
        <v>49</v>
      </c>
      <c r="B43" s="13">
        <v>105.8</v>
      </c>
      <c r="C43" s="13">
        <v>111</v>
      </c>
      <c r="D43" s="13">
        <v>101.4</v>
      </c>
      <c r="E43" s="13">
        <v>104.6</v>
      </c>
      <c r="F43" s="13">
        <v>115.3</v>
      </c>
      <c r="G43" s="13">
        <v>243.6</v>
      </c>
      <c r="H43" s="13">
        <v>225.7</v>
      </c>
      <c r="I43" s="13">
        <v>207.3</v>
      </c>
      <c r="J43" s="13">
        <v>183.9</v>
      </c>
      <c r="K43" s="13">
        <v>175.8</v>
      </c>
      <c r="L43" s="13">
        <v>158.1</v>
      </c>
      <c r="M43" s="13">
        <v>243.4</v>
      </c>
      <c r="N43" s="13">
        <v>139.6</v>
      </c>
      <c r="O43" s="13">
        <v>89.6</v>
      </c>
      <c r="P43" s="13">
        <v>96.1</v>
      </c>
      <c r="Q43" s="13">
        <v>336.1</v>
      </c>
      <c r="R43" s="13">
        <v>401.5</v>
      </c>
      <c r="S43" s="13">
        <v>402.5</v>
      </c>
      <c r="T43" s="13">
        <v>461</v>
      </c>
      <c r="U43" s="13">
        <v>504.5</v>
      </c>
      <c r="V43" s="13">
        <v>668.1</v>
      </c>
      <c r="W43" s="13">
        <v>904</v>
      </c>
      <c r="X43" s="13">
        <v>846</v>
      </c>
      <c r="Y43" s="13">
        <v>1123.0999999999999</v>
      </c>
      <c r="Z43" s="13">
        <v>864</v>
      </c>
      <c r="AA43" s="13">
        <v>886.1</v>
      </c>
      <c r="AB43" s="13">
        <v>875.7</v>
      </c>
      <c r="AC43" s="13">
        <v>934.9</v>
      </c>
      <c r="AD43" s="13">
        <v>928.3</v>
      </c>
      <c r="AE43" s="13">
        <v>417.3</v>
      </c>
      <c r="AF43" s="13">
        <v>397.9</v>
      </c>
      <c r="AG43" s="13">
        <v>374.5</v>
      </c>
      <c r="AH43" s="13">
        <v>395.4</v>
      </c>
    </row>
    <row r="44" spans="1:34" ht="15.75" x14ac:dyDescent="0.25">
      <c r="A44" s="1" t="s">
        <v>50</v>
      </c>
      <c r="B44" s="13">
        <v>423</v>
      </c>
      <c r="C44" s="13">
        <v>434.6</v>
      </c>
      <c r="D44" s="13">
        <v>427.7</v>
      </c>
      <c r="E44" s="13">
        <v>444.8</v>
      </c>
      <c r="F44" s="13">
        <v>544.9</v>
      </c>
      <c r="G44" s="13">
        <v>540.6</v>
      </c>
      <c r="H44" s="13">
        <v>541.5</v>
      </c>
      <c r="I44" s="13">
        <v>562.70000000000005</v>
      </c>
      <c r="J44" s="13">
        <v>558.79999999999995</v>
      </c>
      <c r="K44" s="13">
        <v>563.79999999999995</v>
      </c>
      <c r="L44" s="13">
        <v>585.9</v>
      </c>
      <c r="M44" s="13">
        <v>584.20000000000005</v>
      </c>
      <c r="N44" s="13">
        <v>673.9</v>
      </c>
      <c r="O44" s="13">
        <v>641.70000000000005</v>
      </c>
      <c r="P44" s="13">
        <v>651.4</v>
      </c>
      <c r="Q44" s="13">
        <v>678.8</v>
      </c>
      <c r="R44" s="13">
        <v>657.8</v>
      </c>
      <c r="S44" s="13">
        <v>672.2</v>
      </c>
      <c r="T44" s="13">
        <v>678</v>
      </c>
      <c r="U44" s="13">
        <v>610.70000000000005</v>
      </c>
      <c r="V44" s="13">
        <v>599.29999999999995</v>
      </c>
      <c r="W44" s="13">
        <v>613.20000000000005</v>
      </c>
      <c r="X44" s="13">
        <v>600.9</v>
      </c>
      <c r="Y44" s="13">
        <v>489</v>
      </c>
      <c r="Z44" s="13">
        <v>522.1</v>
      </c>
      <c r="AA44" s="13">
        <v>535.20000000000005</v>
      </c>
      <c r="AB44" s="13">
        <v>522.79999999999995</v>
      </c>
      <c r="AC44" s="13">
        <v>507.2</v>
      </c>
      <c r="AD44" s="13">
        <v>522.70000000000005</v>
      </c>
      <c r="AE44" s="13">
        <v>519.4</v>
      </c>
      <c r="AF44" s="13">
        <v>535.9</v>
      </c>
      <c r="AG44" s="13">
        <v>530.5</v>
      </c>
      <c r="AH44" s="13">
        <v>513.9</v>
      </c>
    </row>
    <row r="45" spans="1:34" x14ac:dyDescent="0.25">
      <c r="A45" s="1" t="s">
        <v>33</v>
      </c>
      <c r="B45" s="13">
        <v>545</v>
      </c>
      <c r="C45" s="13">
        <v>520.1</v>
      </c>
      <c r="D45" s="13">
        <v>373.3</v>
      </c>
      <c r="E45" s="13">
        <v>379</v>
      </c>
      <c r="F45" s="13">
        <v>288.39999999999998</v>
      </c>
      <c r="G45" s="13">
        <v>233.5</v>
      </c>
      <c r="H45" s="13">
        <v>154</v>
      </c>
      <c r="I45" s="13">
        <v>449.9</v>
      </c>
      <c r="J45" s="13">
        <v>193.3</v>
      </c>
      <c r="K45" s="13">
        <v>167.3</v>
      </c>
      <c r="L45" s="13">
        <v>253.1</v>
      </c>
      <c r="M45" s="13">
        <v>210.3</v>
      </c>
      <c r="N45" s="13">
        <v>741.1</v>
      </c>
      <c r="O45" s="13">
        <v>485.8</v>
      </c>
      <c r="P45" s="13">
        <v>492.7</v>
      </c>
      <c r="Q45" s="13">
        <v>252.3</v>
      </c>
      <c r="R45" s="13">
        <v>193.6</v>
      </c>
      <c r="S45" s="13">
        <v>138.4</v>
      </c>
      <c r="T45" s="13">
        <v>124.9</v>
      </c>
      <c r="U45" s="13">
        <v>17.8</v>
      </c>
      <c r="V45" s="13">
        <v>0</v>
      </c>
      <c r="W45" s="13">
        <v>62.3</v>
      </c>
      <c r="X45" s="13">
        <v>51.5</v>
      </c>
      <c r="Y45" s="13">
        <v>0</v>
      </c>
      <c r="Z45" s="13">
        <v>243.8</v>
      </c>
      <c r="AA45" s="13">
        <v>426.5</v>
      </c>
      <c r="AB45" s="13">
        <v>315</v>
      </c>
      <c r="AC45" s="13">
        <v>234.9</v>
      </c>
      <c r="AD45" s="13">
        <v>441.5</v>
      </c>
      <c r="AE45" s="13">
        <v>322.10000000000002</v>
      </c>
      <c r="AF45" s="13">
        <v>401.7</v>
      </c>
      <c r="AG45" s="13">
        <v>484.6</v>
      </c>
      <c r="AH45" s="13">
        <v>292.8</v>
      </c>
    </row>
    <row r="46" spans="1:34" ht="15.75" x14ac:dyDescent="0.25">
      <c r="A46" s="1" t="s">
        <v>51</v>
      </c>
      <c r="B46" s="13">
        <v>502.2</v>
      </c>
      <c r="C46" s="13">
        <v>490</v>
      </c>
      <c r="D46" s="13">
        <v>476</v>
      </c>
      <c r="E46" s="13">
        <v>426.2</v>
      </c>
      <c r="F46" s="13">
        <v>339.1</v>
      </c>
      <c r="G46" s="13">
        <v>290.39999999999998</v>
      </c>
      <c r="H46" s="13">
        <v>234.3</v>
      </c>
      <c r="I46" s="13">
        <v>232.3</v>
      </c>
      <c r="J46" s="13">
        <v>213.8</v>
      </c>
      <c r="K46" s="13">
        <v>198.4</v>
      </c>
      <c r="L46" s="13">
        <v>186</v>
      </c>
      <c r="M46" s="13">
        <v>158</v>
      </c>
      <c r="N46" s="13">
        <v>273.8</v>
      </c>
      <c r="O46" s="13">
        <v>455.8</v>
      </c>
      <c r="P46" s="13">
        <v>457</v>
      </c>
      <c r="Q46" s="13">
        <v>325.8</v>
      </c>
      <c r="R46" s="13">
        <v>324.5</v>
      </c>
      <c r="S46" s="13">
        <v>294.2</v>
      </c>
      <c r="T46" s="13">
        <v>296.7</v>
      </c>
      <c r="U46" s="13">
        <v>182</v>
      </c>
      <c r="V46" s="13">
        <v>185.8</v>
      </c>
      <c r="W46" s="13">
        <v>168.1</v>
      </c>
      <c r="X46" s="13">
        <v>266.2</v>
      </c>
      <c r="Y46" s="13">
        <v>231.8</v>
      </c>
      <c r="Z46" s="13">
        <v>245</v>
      </c>
      <c r="AA46" s="13">
        <v>256.60000000000002</v>
      </c>
      <c r="AB46" s="13">
        <v>251.5</v>
      </c>
      <c r="AC46" s="13">
        <v>278.89999999999998</v>
      </c>
      <c r="AD46" s="13">
        <v>287.8</v>
      </c>
      <c r="AE46" s="13">
        <v>274.60000000000002</v>
      </c>
      <c r="AF46" s="13">
        <v>279.39999999999998</v>
      </c>
      <c r="AG46" s="13">
        <v>279.60000000000002</v>
      </c>
      <c r="AH46" s="13">
        <v>271.60000000000002</v>
      </c>
    </row>
    <row r="47" spans="1:34" x14ac:dyDescent="0.25">
      <c r="A47" s="59" t="s">
        <v>52</v>
      </c>
      <c r="B47" s="60">
        <v>7105.3</v>
      </c>
      <c r="C47" s="60">
        <v>7420.3</v>
      </c>
      <c r="D47" s="60">
        <v>6591.6</v>
      </c>
      <c r="E47" s="60">
        <v>5939.5</v>
      </c>
      <c r="F47" s="60">
        <v>7356.5</v>
      </c>
      <c r="G47" s="60">
        <v>5832.9</v>
      </c>
      <c r="H47" s="60">
        <v>5427.6</v>
      </c>
      <c r="I47" s="60">
        <v>8583.2000000000007</v>
      </c>
      <c r="J47" s="60">
        <v>9627.5</v>
      </c>
      <c r="K47" s="60">
        <v>9578.7999999999993</v>
      </c>
      <c r="L47" s="60">
        <v>9838.5</v>
      </c>
      <c r="M47" s="60">
        <v>9536</v>
      </c>
      <c r="N47" s="60">
        <v>11262.7</v>
      </c>
      <c r="O47" s="60">
        <v>11153.3</v>
      </c>
      <c r="P47" s="60">
        <v>11285.3</v>
      </c>
      <c r="Q47" s="60">
        <v>8781.5</v>
      </c>
      <c r="R47" s="60">
        <v>9909.9</v>
      </c>
      <c r="S47" s="60">
        <v>9918.6</v>
      </c>
      <c r="T47" s="60">
        <v>11338.5</v>
      </c>
      <c r="U47" s="60">
        <v>9724</v>
      </c>
      <c r="V47" s="60">
        <v>9960.9</v>
      </c>
      <c r="W47" s="60">
        <v>11242</v>
      </c>
      <c r="X47" s="60">
        <v>11482.4</v>
      </c>
      <c r="Y47" s="60">
        <v>12175.4</v>
      </c>
      <c r="Z47" s="60">
        <v>14810.4</v>
      </c>
      <c r="AA47" s="60">
        <v>14484.2</v>
      </c>
      <c r="AB47" s="60">
        <v>15893.9</v>
      </c>
      <c r="AC47" s="60">
        <v>15465.2</v>
      </c>
      <c r="AD47" s="60">
        <v>15739.5</v>
      </c>
      <c r="AE47" s="60">
        <v>14794.4</v>
      </c>
      <c r="AF47" s="60">
        <v>16720.8</v>
      </c>
      <c r="AG47" s="60">
        <v>16776</v>
      </c>
      <c r="AH47" s="60">
        <v>15835.5</v>
      </c>
    </row>
    <row r="48" spans="1:34" x14ac:dyDescent="0.2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row r="49" spans="1:34" x14ac:dyDescent="0.25">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row>
    <row r="50" spans="1:34" x14ac:dyDescent="0.25">
      <c r="A50" s="1" t="s">
        <v>53</v>
      </c>
      <c r="B50" s="13">
        <v>2755.4</v>
      </c>
      <c r="C50" s="13">
        <v>2902.3</v>
      </c>
      <c r="D50" s="13">
        <v>2695.4</v>
      </c>
      <c r="E50" s="13">
        <v>2650.4</v>
      </c>
      <c r="F50" s="13">
        <v>2898.4</v>
      </c>
      <c r="G50" s="13">
        <v>2875.4</v>
      </c>
      <c r="H50" s="13">
        <v>2782</v>
      </c>
      <c r="I50" s="13">
        <v>2730.6</v>
      </c>
      <c r="J50" s="13">
        <v>2838.1</v>
      </c>
      <c r="K50" s="13">
        <v>2680.1</v>
      </c>
      <c r="L50" s="13">
        <v>2636.3</v>
      </c>
      <c r="M50" s="13">
        <v>2767.1</v>
      </c>
      <c r="N50" s="13">
        <v>3402.8</v>
      </c>
      <c r="O50" s="13">
        <v>3176.1</v>
      </c>
      <c r="P50" s="13">
        <v>3124.2</v>
      </c>
      <c r="Q50" s="13">
        <v>3157</v>
      </c>
      <c r="R50" s="13">
        <v>3452.1</v>
      </c>
      <c r="S50" s="13">
        <v>3458.1</v>
      </c>
      <c r="T50" s="13">
        <v>3631.4</v>
      </c>
      <c r="U50" s="13">
        <v>4613.6000000000004</v>
      </c>
      <c r="V50" s="13">
        <v>4289.8999999999996</v>
      </c>
      <c r="W50" s="13">
        <v>4676.2</v>
      </c>
      <c r="X50" s="13">
        <v>4354.5</v>
      </c>
      <c r="Y50" s="13">
        <v>5335.4</v>
      </c>
      <c r="Z50" s="13">
        <v>5339.5</v>
      </c>
      <c r="AA50" s="13">
        <v>5148.6000000000004</v>
      </c>
      <c r="AB50" s="13">
        <v>4981.8999999999996</v>
      </c>
      <c r="AC50" s="13">
        <v>5280.5</v>
      </c>
      <c r="AD50" s="13">
        <v>5363</v>
      </c>
      <c r="AE50" s="13">
        <v>4926.8999999999996</v>
      </c>
      <c r="AF50" s="13">
        <v>4754</v>
      </c>
      <c r="AG50" s="13">
        <v>5159.3999999999996</v>
      </c>
      <c r="AH50" s="13">
        <v>4415.1000000000004</v>
      </c>
    </row>
    <row r="51" spans="1:34" x14ac:dyDescent="0.25">
      <c r="A51" s="1" t="s">
        <v>54</v>
      </c>
      <c r="B51" s="13">
        <v>129.69999999999999</v>
      </c>
      <c r="C51" s="13">
        <v>122</v>
      </c>
      <c r="D51" s="13">
        <v>192.9</v>
      </c>
      <c r="E51" s="13">
        <v>138.9</v>
      </c>
      <c r="F51" s="13">
        <v>197.4</v>
      </c>
      <c r="G51" s="13">
        <v>298.39999999999998</v>
      </c>
      <c r="H51" s="13">
        <v>387.8</v>
      </c>
      <c r="I51" s="13">
        <v>330.3</v>
      </c>
      <c r="J51" s="13">
        <v>351.4</v>
      </c>
      <c r="K51" s="13">
        <v>261.60000000000002</v>
      </c>
      <c r="L51" s="13">
        <v>252.1</v>
      </c>
      <c r="M51" s="13">
        <v>51</v>
      </c>
      <c r="N51" s="13">
        <v>24.4</v>
      </c>
      <c r="O51" s="13">
        <v>46.6</v>
      </c>
      <c r="P51" s="13">
        <v>44</v>
      </c>
      <c r="Q51" s="13">
        <v>64.599999999999994</v>
      </c>
      <c r="R51" s="13">
        <v>160.6</v>
      </c>
      <c r="S51" s="13">
        <v>261.3</v>
      </c>
      <c r="T51" s="13">
        <v>535.4</v>
      </c>
      <c r="U51" s="13">
        <v>914.4</v>
      </c>
      <c r="V51" s="13">
        <v>1438.3</v>
      </c>
      <c r="W51" s="13">
        <v>1991.4</v>
      </c>
      <c r="X51" s="13">
        <v>2673.3</v>
      </c>
      <c r="Y51" s="13">
        <v>1903</v>
      </c>
      <c r="Z51" s="13">
        <v>1732.6</v>
      </c>
      <c r="AA51" s="13">
        <v>1540.3</v>
      </c>
      <c r="AB51" s="13">
        <v>1515.7</v>
      </c>
      <c r="AC51" s="13">
        <v>239.8</v>
      </c>
      <c r="AD51" s="13">
        <v>216.7</v>
      </c>
      <c r="AE51" s="13">
        <v>134.69999999999999</v>
      </c>
      <c r="AF51" s="13">
        <v>148</v>
      </c>
      <c r="AG51" s="13">
        <v>158.6</v>
      </c>
      <c r="AH51" s="13">
        <v>262.3</v>
      </c>
    </row>
    <row r="52" spans="1:34" x14ac:dyDescent="0.25">
      <c r="A52" s="1" t="s">
        <v>55</v>
      </c>
      <c r="B52" s="13">
        <v>3139.2</v>
      </c>
      <c r="C52" s="13">
        <v>3044.1</v>
      </c>
      <c r="D52" s="13">
        <v>2869.2</v>
      </c>
      <c r="E52" s="13">
        <v>3647.3</v>
      </c>
      <c r="F52" s="13">
        <v>2566</v>
      </c>
      <c r="G52" s="13">
        <v>2747.5</v>
      </c>
      <c r="H52" s="13">
        <v>2366.5</v>
      </c>
      <c r="I52" s="13">
        <v>2052.4</v>
      </c>
      <c r="J52" s="13">
        <v>1187.4000000000001</v>
      </c>
      <c r="K52" s="13">
        <v>1220.4000000000001</v>
      </c>
      <c r="L52" s="13">
        <v>1160.5</v>
      </c>
      <c r="M52" s="13">
        <v>1262.0999999999999</v>
      </c>
      <c r="N52" s="13">
        <v>1255.3</v>
      </c>
      <c r="O52" s="13">
        <v>1609.1</v>
      </c>
      <c r="P52" s="13">
        <v>1313.9</v>
      </c>
      <c r="Q52" s="13">
        <v>3292.4</v>
      </c>
      <c r="R52" s="13">
        <v>2690.3</v>
      </c>
      <c r="S52" s="13">
        <v>2333.1999999999998</v>
      </c>
      <c r="T52" s="13">
        <v>1965.1</v>
      </c>
      <c r="U52" s="13">
        <v>1971.6</v>
      </c>
      <c r="V52" s="13">
        <v>1762.6</v>
      </c>
      <c r="W52" s="13">
        <v>1655.7</v>
      </c>
      <c r="X52" s="13">
        <v>1668.6</v>
      </c>
      <c r="Y52" s="13">
        <v>203.8</v>
      </c>
      <c r="Z52" s="13">
        <v>246.8</v>
      </c>
      <c r="AA52" s="13">
        <v>969.3</v>
      </c>
      <c r="AB52" s="13">
        <v>897.2</v>
      </c>
      <c r="AC52" s="13">
        <v>1231.2</v>
      </c>
      <c r="AD52" s="13">
        <v>1387.3</v>
      </c>
      <c r="AE52" s="13">
        <v>1444.7</v>
      </c>
      <c r="AF52" s="13">
        <v>1354.1</v>
      </c>
      <c r="AG52" s="13">
        <v>1289.9000000000001</v>
      </c>
      <c r="AH52" s="13">
        <v>1045.0999999999999</v>
      </c>
    </row>
    <row r="53" spans="1:34" x14ac:dyDescent="0.25">
      <c r="A53" s="1" t="s">
        <v>56</v>
      </c>
      <c r="B53" s="13">
        <v>2434</v>
      </c>
      <c r="C53" s="13">
        <v>2620.4</v>
      </c>
      <c r="D53" s="13">
        <v>2431.6999999999998</v>
      </c>
      <c r="E53" s="13">
        <v>2649.8</v>
      </c>
      <c r="F53" s="13">
        <v>2374.1999999999998</v>
      </c>
      <c r="G53" s="13">
        <v>2363.6</v>
      </c>
      <c r="H53" s="13">
        <v>1519.2</v>
      </c>
      <c r="I53" s="13">
        <v>1739.9</v>
      </c>
      <c r="J53" s="13">
        <v>1263.5999999999999</v>
      </c>
      <c r="K53" s="13">
        <v>1125</v>
      </c>
      <c r="L53" s="13">
        <v>1191.5999999999999</v>
      </c>
      <c r="M53" s="13">
        <v>886.9</v>
      </c>
      <c r="N53" s="13">
        <v>1188.7</v>
      </c>
      <c r="O53" s="13">
        <v>1363.4</v>
      </c>
      <c r="P53" s="13">
        <v>1266.8</v>
      </c>
      <c r="Q53" s="13">
        <v>1052.7</v>
      </c>
      <c r="R53" s="13">
        <v>1196</v>
      </c>
      <c r="S53" s="13">
        <v>1277.9000000000001</v>
      </c>
      <c r="T53" s="13">
        <v>1224.7</v>
      </c>
      <c r="U53" s="13">
        <v>2095.6999999999998</v>
      </c>
      <c r="V53" s="13">
        <v>2262.5</v>
      </c>
      <c r="W53" s="13">
        <v>1687.1</v>
      </c>
      <c r="X53" s="13">
        <v>1696.7</v>
      </c>
      <c r="Y53" s="13">
        <v>1742.3</v>
      </c>
      <c r="Z53" s="13">
        <v>2100.6999999999998</v>
      </c>
      <c r="AA53" s="13">
        <v>1916.2</v>
      </c>
      <c r="AB53" s="13">
        <v>1622.3</v>
      </c>
      <c r="AC53" s="13">
        <v>1465.7</v>
      </c>
      <c r="AD53" s="13">
        <v>1478.2</v>
      </c>
      <c r="AE53" s="13">
        <v>1446.7</v>
      </c>
      <c r="AF53" s="13">
        <v>1570</v>
      </c>
      <c r="AG53" s="13">
        <v>1549.1</v>
      </c>
      <c r="AH53" s="13">
        <v>1157.7</v>
      </c>
    </row>
    <row r="54" spans="1:34" x14ac:dyDescent="0.25">
      <c r="A54" s="1" t="s">
        <v>33</v>
      </c>
      <c r="B54" s="13">
        <v>280.3</v>
      </c>
      <c r="C54" s="13">
        <v>232.7</v>
      </c>
      <c r="D54" s="13">
        <v>163.1</v>
      </c>
      <c r="E54" s="13">
        <v>246.7</v>
      </c>
      <c r="F54" s="13">
        <v>99.6</v>
      </c>
      <c r="G54" s="13">
        <v>36</v>
      </c>
      <c r="H54" s="13">
        <v>10.1</v>
      </c>
      <c r="I54" s="13">
        <v>78.599999999999994</v>
      </c>
      <c r="J54" s="13">
        <v>31.1</v>
      </c>
      <c r="K54" s="13">
        <v>21.3</v>
      </c>
      <c r="L54" s="13">
        <v>50.4</v>
      </c>
      <c r="M54" s="13">
        <v>37.200000000000003</v>
      </c>
      <c r="N54" s="13">
        <v>743.9</v>
      </c>
      <c r="O54" s="13">
        <v>377.7</v>
      </c>
      <c r="P54" s="13">
        <v>239</v>
      </c>
      <c r="Q54" s="13">
        <v>100.7</v>
      </c>
      <c r="R54" s="13">
        <v>20.3</v>
      </c>
      <c r="S54" s="13">
        <v>41.9</v>
      </c>
      <c r="T54" s="13">
        <v>39.700000000000003</v>
      </c>
      <c r="U54" s="13">
        <v>23.2</v>
      </c>
      <c r="V54" s="13">
        <v>10.6</v>
      </c>
      <c r="W54" s="13">
        <v>155.6</v>
      </c>
      <c r="X54" s="13">
        <v>343.3</v>
      </c>
      <c r="Y54" s="13">
        <v>108.8</v>
      </c>
      <c r="Z54" s="13">
        <v>368.2</v>
      </c>
      <c r="AA54" s="13">
        <v>319.89999999999998</v>
      </c>
      <c r="AB54" s="13">
        <v>124.9</v>
      </c>
      <c r="AC54" s="13">
        <v>66.3</v>
      </c>
      <c r="AD54" s="13">
        <v>132.5</v>
      </c>
      <c r="AE54" s="13">
        <v>78.5</v>
      </c>
      <c r="AF54" s="13">
        <v>118.7</v>
      </c>
      <c r="AG54" s="13">
        <v>140.19999999999999</v>
      </c>
      <c r="AH54" s="13">
        <v>58.4</v>
      </c>
    </row>
    <row r="55" spans="1:34" outlineLevel="1" x14ac:dyDescent="0.25">
      <c r="A55" s="1" t="s">
        <v>57</v>
      </c>
      <c r="B55" s="13">
        <v>0</v>
      </c>
      <c r="C55" s="13">
        <v>0</v>
      </c>
      <c r="D55" s="13">
        <v>0</v>
      </c>
      <c r="E55" s="13">
        <v>0</v>
      </c>
      <c r="F55" s="13">
        <v>0</v>
      </c>
      <c r="G55" s="13">
        <v>0</v>
      </c>
      <c r="H55" s="13">
        <v>0</v>
      </c>
      <c r="I55" s="13">
        <v>0</v>
      </c>
      <c r="J55" s="13">
        <v>0</v>
      </c>
      <c r="K55" s="13">
        <v>0</v>
      </c>
      <c r="L55" s="13">
        <v>0</v>
      </c>
      <c r="M55" s="13">
        <v>0</v>
      </c>
      <c r="N55" s="13">
        <v>0</v>
      </c>
      <c r="O55" s="13">
        <v>0</v>
      </c>
      <c r="P55" s="13">
        <v>0</v>
      </c>
      <c r="Q55" s="13">
        <v>0</v>
      </c>
      <c r="R55" s="13">
        <v>0</v>
      </c>
      <c r="S55" s="13">
        <v>0</v>
      </c>
      <c r="T55" s="13">
        <v>0</v>
      </c>
      <c r="U55" s="13">
        <v>0</v>
      </c>
      <c r="V55" s="13">
        <v>0</v>
      </c>
      <c r="W55" s="13">
        <v>0</v>
      </c>
      <c r="X55" s="13">
        <v>0</v>
      </c>
      <c r="Y55" s="13">
        <v>0</v>
      </c>
      <c r="Z55" s="13">
        <v>0</v>
      </c>
      <c r="AA55" s="13">
        <v>0</v>
      </c>
      <c r="AB55" s="13">
        <v>0</v>
      </c>
      <c r="AC55" s="13">
        <v>0</v>
      </c>
      <c r="AD55" s="13">
        <v>0</v>
      </c>
      <c r="AE55" s="13">
        <v>0</v>
      </c>
      <c r="AF55" s="13">
        <v>0</v>
      </c>
      <c r="AG55" s="13">
        <v>0</v>
      </c>
      <c r="AH55" s="13">
        <v>0</v>
      </c>
    </row>
    <row r="56" spans="1:34" x14ac:dyDescent="0.25">
      <c r="A56" s="10" t="s">
        <v>58</v>
      </c>
      <c r="B56" s="13">
        <v>2096.4</v>
      </c>
      <c r="C56" s="13">
        <v>1311.8</v>
      </c>
      <c r="D56" s="13">
        <v>1528.1</v>
      </c>
      <c r="E56" s="13">
        <v>1669.8</v>
      </c>
      <c r="F56" s="13">
        <v>1700.6</v>
      </c>
      <c r="G56" s="13">
        <v>1636.4</v>
      </c>
      <c r="H56" s="13">
        <v>1625.1</v>
      </c>
      <c r="I56" s="13">
        <v>1892.3</v>
      </c>
      <c r="J56" s="13">
        <v>1421.7</v>
      </c>
      <c r="K56" s="13">
        <v>1342.4</v>
      </c>
      <c r="L56" s="13">
        <v>1273.3</v>
      </c>
      <c r="M56" s="13">
        <v>1511.5</v>
      </c>
      <c r="N56" s="13">
        <v>1610.9</v>
      </c>
      <c r="O56" s="13">
        <v>1894.9</v>
      </c>
      <c r="P56" s="13">
        <v>1715.5</v>
      </c>
      <c r="Q56" s="13">
        <v>1803.7</v>
      </c>
      <c r="R56" s="13">
        <v>1691.1</v>
      </c>
      <c r="S56" s="13">
        <v>1793.4</v>
      </c>
      <c r="T56" s="13">
        <v>2230.5</v>
      </c>
      <c r="U56" s="13">
        <v>2633.2</v>
      </c>
      <c r="V56" s="13">
        <v>2473.1999999999998</v>
      </c>
      <c r="W56" s="13">
        <v>2453.8000000000002</v>
      </c>
      <c r="X56" s="13">
        <v>2376.5</v>
      </c>
      <c r="Y56" s="13">
        <v>2538.5</v>
      </c>
      <c r="Z56" s="13">
        <v>2402.1999999999998</v>
      </c>
      <c r="AA56" s="13">
        <v>2162</v>
      </c>
      <c r="AB56" s="13">
        <v>2109.4</v>
      </c>
      <c r="AC56" s="13">
        <v>2293</v>
      </c>
      <c r="AD56" s="13">
        <v>1896.9</v>
      </c>
      <c r="AE56" s="13">
        <v>1995.5</v>
      </c>
      <c r="AF56" s="13">
        <v>2057.1999999999998</v>
      </c>
      <c r="AG56" s="13">
        <v>2338.1999999999998</v>
      </c>
      <c r="AH56" s="13">
        <v>2143.1</v>
      </c>
    </row>
    <row r="57" spans="1:34" x14ac:dyDescent="0.25">
      <c r="A57" s="59" t="s">
        <v>59</v>
      </c>
      <c r="B57" s="60">
        <v>10835</v>
      </c>
      <c r="C57" s="60">
        <v>10233.299999999999</v>
      </c>
      <c r="D57" s="60">
        <v>9880.4</v>
      </c>
      <c r="E57" s="60">
        <v>11002.9</v>
      </c>
      <c r="F57" s="60">
        <v>9836.2999999999993</v>
      </c>
      <c r="G57" s="60">
        <v>9957.2000000000007</v>
      </c>
      <c r="H57" s="60">
        <v>8690.6</v>
      </c>
      <c r="I57" s="60">
        <v>8824</v>
      </c>
      <c r="J57" s="60">
        <v>7093.3</v>
      </c>
      <c r="K57" s="60">
        <v>6650.7</v>
      </c>
      <c r="L57" s="60">
        <v>6564.2</v>
      </c>
      <c r="M57" s="60">
        <v>6515.9</v>
      </c>
      <c r="N57" s="60">
        <v>8225.9</v>
      </c>
      <c r="O57" s="60">
        <v>8467.9</v>
      </c>
      <c r="P57" s="60">
        <v>7703.3</v>
      </c>
      <c r="Q57" s="60">
        <v>9471.2000000000007</v>
      </c>
      <c r="R57" s="60">
        <v>9210.5</v>
      </c>
      <c r="S57" s="60">
        <v>9165.7999999999993</v>
      </c>
      <c r="T57" s="60">
        <v>9627</v>
      </c>
      <c r="U57" s="60">
        <v>12251.6</v>
      </c>
      <c r="V57" s="60">
        <v>12237</v>
      </c>
      <c r="W57" s="60">
        <v>12619.7</v>
      </c>
      <c r="X57" s="60">
        <v>13112.9</v>
      </c>
      <c r="Y57" s="60">
        <v>11831.8</v>
      </c>
      <c r="Z57" s="60">
        <v>12190.1</v>
      </c>
      <c r="AA57" s="60">
        <v>12056.2</v>
      </c>
      <c r="AB57" s="60">
        <v>11251.5</v>
      </c>
      <c r="AC57" s="60">
        <v>10576.4</v>
      </c>
      <c r="AD57" s="60">
        <v>10474.6</v>
      </c>
      <c r="AE57" s="60">
        <v>10027</v>
      </c>
      <c r="AF57" s="60">
        <v>10002</v>
      </c>
      <c r="AG57" s="60">
        <v>10635.4</v>
      </c>
      <c r="AH57" s="60">
        <v>9081.7000000000007</v>
      </c>
    </row>
    <row r="58" spans="1:34" x14ac:dyDescent="0.25">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row>
    <row r="59" spans="1:34" x14ac:dyDescent="0.25">
      <c r="A59" s="61" t="s">
        <v>60</v>
      </c>
      <c r="B59" s="62">
        <v>0</v>
      </c>
      <c r="C59" s="62">
        <v>0</v>
      </c>
      <c r="D59" s="62">
        <v>0</v>
      </c>
      <c r="E59" s="62">
        <v>0</v>
      </c>
      <c r="F59" s="62">
        <v>0</v>
      </c>
      <c r="G59" s="62">
        <v>0</v>
      </c>
      <c r="H59" s="62">
        <v>0</v>
      </c>
      <c r="I59" s="62">
        <v>0</v>
      </c>
      <c r="J59" s="62">
        <v>0</v>
      </c>
      <c r="K59" s="62">
        <v>0</v>
      </c>
      <c r="L59" s="62">
        <v>0</v>
      </c>
      <c r="M59" s="62">
        <v>0</v>
      </c>
      <c r="N59" s="62">
        <v>0</v>
      </c>
      <c r="O59" s="62">
        <v>0</v>
      </c>
      <c r="P59" s="62">
        <v>0</v>
      </c>
      <c r="Q59" s="62">
        <v>0</v>
      </c>
      <c r="R59" s="62">
        <v>0</v>
      </c>
      <c r="S59" s="62">
        <v>0</v>
      </c>
      <c r="T59" s="62">
        <v>0</v>
      </c>
      <c r="U59" s="62">
        <v>0</v>
      </c>
      <c r="V59" s="62">
        <v>0</v>
      </c>
      <c r="W59" s="62">
        <v>0</v>
      </c>
      <c r="X59" s="62">
        <v>0</v>
      </c>
      <c r="Y59" s="62">
        <v>0</v>
      </c>
      <c r="Z59" s="62">
        <v>0</v>
      </c>
      <c r="AA59" s="62">
        <v>0</v>
      </c>
      <c r="AB59" s="62">
        <v>0</v>
      </c>
      <c r="AC59" s="62">
        <v>0</v>
      </c>
      <c r="AD59" s="62">
        <v>0</v>
      </c>
      <c r="AE59" s="62">
        <v>0</v>
      </c>
      <c r="AF59" s="62">
        <v>0</v>
      </c>
      <c r="AG59" s="62">
        <v>0</v>
      </c>
      <c r="AH59" s="62">
        <v>0</v>
      </c>
    </row>
    <row r="60" spans="1:34" x14ac:dyDescent="0.25">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row>
    <row r="61" spans="1:34" x14ac:dyDescent="0.25">
      <c r="A61" s="61" t="s">
        <v>61</v>
      </c>
      <c r="B61" s="62">
        <v>23595.9</v>
      </c>
      <c r="C61" s="62">
        <v>24289.9</v>
      </c>
      <c r="D61" s="62">
        <v>24509.8</v>
      </c>
      <c r="E61" s="62">
        <v>25507.3</v>
      </c>
      <c r="F61" s="62">
        <v>27725.4</v>
      </c>
      <c r="G61" s="62">
        <v>27968.5</v>
      </c>
      <c r="H61" s="62">
        <v>27101.7</v>
      </c>
      <c r="I61" s="62">
        <v>31129.4</v>
      </c>
      <c r="J61" s="62">
        <v>30867.7</v>
      </c>
      <c r="K61" s="62">
        <v>28867.1</v>
      </c>
      <c r="L61" s="62">
        <v>29447</v>
      </c>
      <c r="M61" s="62">
        <v>29003.5</v>
      </c>
      <c r="N61" s="62">
        <v>32731.200000000001</v>
      </c>
      <c r="O61" s="62">
        <v>32373</v>
      </c>
      <c r="P61" s="62">
        <v>31712.6</v>
      </c>
      <c r="Q61" s="62">
        <v>30888</v>
      </c>
      <c r="R61" s="62">
        <v>32560.6</v>
      </c>
      <c r="S61" s="62">
        <v>35129.599999999999</v>
      </c>
      <c r="T61" s="62">
        <v>38477.4</v>
      </c>
      <c r="U61" s="62">
        <v>41850</v>
      </c>
      <c r="V61" s="62">
        <v>45051.199999999997</v>
      </c>
      <c r="W61" s="62">
        <v>49731.9</v>
      </c>
      <c r="X61" s="62">
        <v>53771.3</v>
      </c>
      <c r="Y61" s="62">
        <v>52780.7</v>
      </c>
      <c r="Z61" s="62">
        <v>56861.9</v>
      </c>
      <c r="AA61" s="62">
        <v>52649.1</v>
      </c>
      <c r="AB61" s="62">
        <v>52399.1</v>
      </c>
      <c r="AC61" s="62">
        <v>50499.6</v>
      </c>
      <c r="AD61" s="62">
        <v>50956.9</v>
      </c>
      <c r="AE61" s="62">
        <v>50171.9</v>
      </c>
      <c r="AF61" s="62">
        <v>52411.5</v>
      </c>
      <c r="AG61" s="62">
        <v>53431.5</v>
      </c>
      <c r="AH61" s="62">
        <v>49791.8</v>
      </c>
    </row>
    <row r="62" spans="1:34" x14ac:dyDescent="0.25">
      <c r="A62" s="88" t="s">
        <v>162</v>
      </c>
      <c r="B62" s="88"/>
      <c r="C62" s="88"/>
      <c r="D62" s="88"/>
      <c r="E62" s="88"/>
      <c r="F62" s="88"/>
      <c r="G62" s="88"/>
      <c r="H62" s="88"/>
      <c r="I62" s="88"/>
    </row>
    <row r="63" spans="1:34" x14ac:dyDescent="0.25">
      <c r="A63" s="89"/>
      <c r="B63" s="89"/>
      <c r="C63" s="89"/>
      <c r="D63" s="89"/>
      <c r="E63" s="89"/>
      <c r="F63" s="89"/>
      <c r="G63" s="89"/>
      <c r="H63" s="89"/>
      <c r="I63" s="89"/>
    </row>
    <row r="64" spans="1:34" x14ac:dyDescent="0.25">
      <c r="A64" s="89" t="s">
        <v>163</v>
      </c>
      <c r="B64" s="89"/>
      <c r="C64" s="89"/>
      <c r="D64" s="89"/>
      <c r="E64" s="89"/>
      <c r="F64" s="89"/>
      <c r="G64" s="89"/>
      <c r="H64" s="89"/>
      <c r="I64" s="89"/>
    </row>
    <row r="65" spans="1:34" x14ac:dyDescent="0.25">
      <c r="A65" s="89"/>
      <c r="B65" s="89"/>
      <c r="C65" s="89"/>
      <c r="D65" s="89"/>
      <c r="E65" s="89"/>
      <c r="F65" s="89"/>
      <c r="G65" s="89"/>
      <c r="H65" s="89"/>
      <c r="I65" s="89"/>
    </row>
    <row r="66" spans="1:34" x14ac:dyDescent="0.2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row>
    <row r="67" spans="1:34" x14ac:dyDescent="0.25">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row>
    <row r="68" spans="1:34" x14ac:dyDescent="0.25">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x14ac:dyDescent="0.25">
      <c r="B69" s="36"/>
      <c r="C69" s="36"/>
      <c r="D69" s="36"/>
      <c r="E69" s="36"/>
      <c r="F69" s="36"/>
      <c r="G69" s="36"/>
      <c r="H69" s="36"/>
      <c r="I69" s="36"/>
      <c r="J69" s="36"/>
      <c r="K69" s="36"/>
      <c r="L69" s="36"/>
      <c r="M69" s="36"/>
      <c r="N69" s="36"/>
      <c r="O69" s="3"/>
      <c r="P69" s="3"/>
      <c r="Q69" s="3"/>
      <c r="R69" s="3"/>
      <c r="S69" s="3"/>
      <c r="T69" s="3"/>
      <c r="U69" s="3"/>
      <c r="V69" s="3"/>
      <c r="W69" s="3"/>
      <c r="X69" s="3"/>
      <c r="Y69" s="3"/>
      <c r="Z69" s="3"/>
      <c r="AA69" s="3"/>
      <c r="AB69" s="3"/>
      <c r="AC69" s="3"/>
      <c r="AD69" s="3"/>
      <c r="AE69" s="3"/>
      <c r="AF69" s="3"/>
      <c r="AG69" s="3"/>
      <c r="AH69" s="3"/>
    </row>
    <row r="70" spans="1:34" x14ac:dyDescent="0.25">
      <c r="B70" s="36"/>
      <c r="C70" s="36"/>
      <c r="D70" s="36"/>
      <c r="E70" s="36"/>
      <c r="F70" s="36"/>
      <c r="G70" s="36"/>
      <c r="H70" s="36"/>
      <c r="I70" s="36"/>
      <c r="J70" s="36"/>
      <c r="K70" s="36"/>
      <c r="L70" s="36"/>
      <c r="M70" s="36"/>
      <c r="N70" s="36"/>
    </row>
    <row r="71" spans="1:34" x14ac:dyDescent="0.25">
      <c r="B71" s="36"/>
      <c r="C71" s="36"/>
      <c r="D71" s="36"/>
      <c r="E71" s="36"/>
      <c r="F71" s="36"/>
      <c r="G71" s="36"/>
      <c r="H71" s="36"/>
      <c r="I71" s="36"/>
      <c r="J71" s="36"/>
      <c r="K71" s="36"/>
      <c r="L71" s="36"/>
      <c r="M71" s="36"/>
      <c r="N71" s="36"/>
    </row>
    <row r="72" spans="1:34" x14ac:dyDescent="0.25">
      <c r="B72" s="36"/>
      <c r="C72" s="36"/>
      <c r="D72" s="36"/>
      <c r="E72" s="36"/>
      <c r="F72" s="36"/>
      <c r="G72" s="36"/>
      <c r="H72" s="36"/>
      <c r="I72" s="36"/>
      <c r="J72" s="36"/>
      <c r="K72" s="36"/>
      <c r="L72" s="36"/>
      <c r="M72" s="36"/>
      <c r="N72" s="36"/>
    </row>
    <row r="73" spans="1:34" x14ac:dyDescent="0.25">
      <c r="B73" s="36"/>
      <c r="C73" s="36"/>
      <c r="D73" s="36"/>
      <c r="E73" s="36"/>
      <c r="F73" s="36"/>
      <c r="G73" s="36"/>
      <c r="H73" s="36"/>
      <c r="I73" s="36"/>
      <c r="J73" s="36"/>
      <c r="K73" s="36"/>
      <c r="L73" s="36"/>
      <c r="M73" s="36"/>
      <c r="N73" s="36"/>
    </row>
    <row r="74" spans="1:34" x14ac:dyDescent="0.25">
      <c r="B74" s="36"/>
      <c r="C74" s="36"/>
      <c r="D74" s="36"/>
      <c r="E74" s="36"/>
      <c r="F74" s="36"/>
      <c r="G74" s="36"/>
      <c r="H74" s="36"/>
      <c r="I74" s="36"/>
      <c r="J74" s="36"/>
      <c r="K74" s="36"/>
      <c r="L74" s="36"/>
      <c r="M74" s="36"/>
      <c r="N74" s="36"/>
      <c r="O74" s="11"/>
      <c r="P74" s="11"/>
      <c r="Q74" s="11"/>
      <c r="R74" s="11"/>
      <c r="S74" s="11"/>
      <c r="T74" s="11"/>
      <c r="U74" s="11"/>
      <c r="V74" s="11"/>
      <c r="W74" s="11"/>
      <c r="X74" s="11"/>
      <c r="Y74" s="11"/>
      <c r="Z74" s="11"/>
      <c r="AA74" s="11"/>
      <c r="AB74" s="11"/>
      <c r="AC74" s="11"/>
      <c r="AD74" s="11"/>
      <c r="AE74" s="11"/>
      <c r="AF74" s="11"/>
      <c r="AG74" s="11"/>
      <c r="AH74" s="11"/>
    </row>
    <row r="75" spans="1:34" x14ac:dyDescent="0.25">
      <c r="B75" s="36"/>
      <c r="C75" s="36"/>
      <c r="D75" s="36"/>
      <c r="E75" s="36"/>
      <c r="F75" s="36"/>
      <c r="G75" s="36"/>
      <c r="H75" s="36"/>
      <c r="I75" s="36"/>
      <c r="J75" s="36"/>
      <c r="K75" s="36"/>
      <c r="L75" s="36"/>
      <c r="M75" s="36"/>
      <c r="N75" s="36"/>
    </row>
    <row r="76" spans="1:34" x14ac:dyDescent="0.25">
      <c r="B76" s="36"/>
      <c r="C76" s="36"/>
      <c r="D76" s="36"/>
      <c r="E76" s="36"/>
      <c r="F76" s="36"/>
      <c r="G76" s="36"/>
      <c r="H76" s="36"/>
      <c r="I76" s="36"/>
      <c r="J76" s="36"/>
      <c r="K76" s="36"/>
      <c r="L76" s="36"/>
      <c r="M76" s="36"/>
      <c r="N76" s="36"/>
    </row>
    <row r="77" spans="1:34" x14ac:dyDescent="0.25">
      <c r="B77" s="36"/>
      <c r="C77" s="36"/>
      <c r="D77" s="36"/>
      <c r="E77" s="36"/>
      <c r="F77" s="36"/>
      <c r="G77" s="36"/>
      <c r="H77" s="36"/>
      <c r="I77" s="36"/>
      <c r="J77" s="36"/>
      <c r="K77" s="36"/>
      <c r="L77" s="36"/>
      <c r="M77" s="36"/>
      <c r="N77" s="36"/>
    </row>
    <row r="78" spans="1:34" x14ac:dyDescent="0.25">
      <c r="B78" s="36"/>
      <c r="C78" s="36"/>
      <c r="D78" s="36"/>
      <c r="E78" s="36"/>
      <c r="F78" s="36"/>
      <c r="G78" s="36"/>
      <c r="H78" s="36"/>
      <c r="I78" s="36"/>
      <c r="J78" s="36"/>
      <c r="K78" s="36"/>
      <c r="L78" s="36"/>
      <c r="M78" s="36"/>
      <c r="N78" s="36"/>
    </row>
    <row r="79" spans="1:34" x14ac:dyDescent="0.25">
      <c r="B79" s="36"/>
      <c r="C79" s="36"/>
      <c r="D79" s="36"/>
      <c r="E79" s="36"/>
      <c r="F79" s="36"/>
      <c r="G79" s="36"/>
      <c r="H79" s="36"/>
      <c r="I79" s="36"/>
      <c r="J79" s="36"/>
      <c r="K79" s="36"/>
      <c r="L79" s="36"/>
      <c r="M79" s="36"/>
      <c r="N79" s="36"/>
      <c r="O79" s="3"/>
      <c r="P79" s="3"/>
      <c r="Q79" s="3"/>
      <c r="R79" s="3"/>
      <c r="S79" s="3"/>
      <c r="T79" s="3"/>
      <c r="U79" s="3"/>
      <c r="V79" s="3"/>
      <c r="W79" s="3"/>
      <c r="X79" s="3"/>
      <c r="Y79" s="3"/>
      <c r="Z79" s="3"/>
      <c r="AA79" s="3"/>
      <c r="AB79" s="3"/>
      <c r="AC79" s="3"/>
      <c r="AD79" s="3"/>
      <c r="AE79" s="3"/>
      <c r="AF79" s="3"/>
      <c r="AG79" s="3"/>
      <c r="AH79" s="3"/>
    </row>
    <row r="80" spans="1:34" x14ac:dyDescent="0.25">
      <c r="B80" s="36"/>
      <c r="C80" s="36"/>
      <c r="D80" s="36"/>
      <c r="E80" s="36"/>
      <c r="F80" s="36"/>
      <c r="G80" s="36"/>
      <c r="H80" s="36"/>
      <c r="I80" s="36"/>
      <c r="J80" s="36"/>
      <c r="K80" s="36"/>
      <c r="L80" s="36"/>
      <c r="M80" s="36"/>
      <c r="N80" s="36"/>
      <c r="O80" s="3"/>
      <c r="P80" s="3"/>
      <c r="Q80" s="3"/>
      <c r="R80" s="3"/>
      <c r="S80" s="3"/>
      <c r="T80" s="3"/>
      <c r="U80" s="3"/>
      <c r="V80" s="3"/>
      <c r="W80" s="3"/>
      <c r="X80" s="3"/>
      <c r="Y80" s="3"/>
      <c r="Z80" s="3"/>
      <c r="AA80" s="3"/>
      <c r="AB80" s="3"/>
      <c r="AC80" s="3"/>
      <c r="AD80" s="3"/>
      <c r="AE80" s="3"/>
      <c r="AF80" s="3"/>
      <c r="AG80" s="3"/>
      <c r="AH80" s="3"/>
    </row>
    <row r="81" spans="2:34" x14ac:dyDescent="0.25">
      <c r="B81" s="36"/>
      <c r="C81" s="36"/>
      <c r="D81" s="36"/>
      <c r="E81" s="36"/>
      <c r="F81" s="36"/>
      <c r="G81" s="36"/>
      <c r="H81" s="36"/>
      <c r="I81" s="36"/>
      <c r="J81" s="36"/>
      <c r="K81" s="36"/>
      <c r="L81" s="36"/>
      <c r="M81" s="36"/>
      <c r="N81" s="36"/>
      <c r="O81" s="3"/>
      <c r="P81" s="3"/>
      <c r="Q81" s="3"/>
      <c r="R81" s="3"/>
      <c r="S81" s="3"/>
      <c r="T81" s="3"/>
      <c r="U81" s="3"/>
      <c r="V81" s="3"/>
      <c r="W81" s="3"/>
      <c r="X81" s="3"/>
      <c r="Y81" s="3"/>
      <c r="Z81" s="3"/>
      <c r="AA81" s="3"/>
      <c r="AB81" s="3"/>
      <c r="AC81" s="3"/>
      <c r="AD81" s="3"/>
      <c r="AE81" s="3"/>
      <c r="AF81" s="3"/>
      <c r="AG81" s="3"/>
      <c r="AH81" s="3"/>
    </row>
    <row r="82" spans="2:34" x14ac:dyDescent="0.25">
      <c r="B82" s="36"/>
      <c r="C82" s="36"/>
      <c r="D82" s="36"/>
      <c r="E82" s="36"/>
      <c r="F82" s="36"/>
      <c r="G82" s="36"/>
      <c r="H82" s="36"/>
      <c r="I82" s="36"/>
      <c r="J82" s="36"/>
      <c r="K82" s="36"/>
      <c r="L82" s="36"/>
      <c r="M82" s="36"/>
      <c r="N82" s="36"/>
    </row>
    <row r="83" spans="2:34" x14ac:dyDescent="0.25">
      <c r="B83" s="36"/>
      <c r="C83" s="36"/>
      <c r="D83" s="36"/>
      <c r="E83" s="36"/>
      <c r="F83" s="36"/>
      <c r="G83" s="36"/>
      <c r="H83" s="36"/>
      <c r="I83" s="36"/>
      <c r="J83" s="36"/>
      <c r="K83" s="36"/>
      <c r="L83" s="36"/>
      <c r="M83" s="36"/>
      <c r="N83" s="36"/>
      <c r="O83" s="12"/>
      <c r="P83" s="12"/>
      <c r="Q83" s="12"/>
      <c r="R83" s="12"/>
      <c r="S83" s="12"/>
      <c r="T83" s="12"/>
      <c r="U83" s="12"/>
      <c r="V83" s="12"/>
      <c r="W83" s="12"/>
      <c r="X83" s="12"/>
      <c r="Y83" s="12"/>
      <c r="Z83" s="12"/>
      <c r="AA83" s="12"/>
      <c r="AB83" s="12"/>
      <c r="AC83" s="12"/>
      <c r="AD83" s="12"/>
      <c r="AE83" s="12"/>
      <c r="AF83" s="12"/>
      <c r="AG83" s="12"/>
      <c r="AH83" s="12"/>
    </row>
    <row r="84" spans="2:34" x14ac:dyDescent="0.25">
      <c r="B84" s="36"/>
      <c r="C84" s="36"/>
      <c r="D84" s="36"/>
      <c r="E84" s="36"/>
      <c r="F84" s="36"/>
      <c r="G84" s="36"/>
      <c r="H84" s="36"/>
      <c r="I84" s="36"/>
      <c r="J84" s="36"/>
      <c r="K84" s="36"/>
      <c r="L84" s="36"/>
      <c r="M84" s="36"/>
      <c r="N84" s="36"/>
    </row>
    <row r="85" spans="2:34" x14ac:dyDescent="0.25">
      <c r="B85" s="36"/>
      <c r="C85" s="36"/>
      <c r="D85" s="36"/>
      <c r="E85" s="36"/>
      <c r="F85" s="36"/>
      <c r="G85" s="36"/>
      <c r="H85" s="36"/>
      <c r="I85" s="36"/>
      <c r="J85" s="36"/>
      <c r="K85" s="36"/>
      <c r="L85" s="36"/>
      <c r="M85" s="36"/>
      <c r="N85" s="36"/>
    </row>
    <row r="86" spans="2:34" x14ac:dyDescent="0.25">
      <c r="B86" s="36"/>
      <c r="C86" s="36"/>
      <c r="D86" s="36"/>
      <c r="E86" s="36"/>
      <c r="F86" s="36"/>
      <c r="G86" s="36"/>
      <c r="H86" s="36"/>
      <c r="I86" s="36"/>
      <c r="J86" s="36"/>
      <c r="K86" s="36"/>
      <c r="L86" s="36"/>
      <c r="M86" s="36"/>
      <c r="N86" s="36"/>
    </row>
    <row r="87" spans="2:34" x14ac:dyDescent="0.25">
      <c r="B87" s="36"/>
      <c r="C87" s="36"/>
      <c r="D87" s="36"/>
      <c r="E87" s="36"/>
      <c r="F87" s="36"/>
      <c r="G87" s="36"/>
      <c r="H87" s="36"/>
      <c r="I87" s="36"/>
      <c r="J87" s="36"/>
      <c r="K87" s="36"/>
      <c r="L87" s="36"/>
      <c r="M87" s="36"/>
      <c r="N87" s="36"/>
    </row>
    <row r="88" spans="2:34" x14ac:dyDescent="0.25">
      <c r="B88" s="36"/>
      <c r="C88" s="36"/>
      <c r="D88" s="36"/>
      <c r="E88" s="36"/>
      <c r="F88" s="36"/>
      <c r="G88" s="36"/>
      <c r="H88" s="36"/>
      <c r="I88" s="36"/>
      <c r="J88" s="36"/>
      <c r="K88" s="36"/>
      <c r="L88" s="36"/>
      <c r="M88" s="36"/>
      <c r="N88" s="36"/>
    </row>
    <row r="89" spans="2:34" x14ac:dyDescent="0.25">
      <c r="B89" s="36"/>
      <c r="C89" s="36"/>
      <c r="D89" s="36"/>
      <c r="E89" s="36"/>
      <c r="F89" s="36"/>
      <c r="G89" s="36"/>
      <c r="H89" s="36"/>
      <c r="I89" s="36"/>
      <c r="J89" s="36"/>
      <c r="K89" s="36"/>
      <c r="L89" s="36"/>
      <c r="M89" s="36"/>
      <c r="N89" s="36"/>
    </row>
    <row r="90" spans="2:34" x14ac:dyDescent="0.25">
      <c r="B90" s="36"/>
      <c r="C90" s="36"/>
      <c r="D90" s="36"/>
      <c r="E90" s="36"/>
      <c r="F90" s="36"/>
      <c r="G90" s="36"/>
      <c r="H90" s="36"/>
      <c r="I90" s="36"/>
      <c r="J90" s="36"/>
      <c r="K90" s="36"/>
      <c r="L90" s="36"/>
      <c r="M90" s="36"/>
      <c r="N90" s="36"/>
    </row>
    <row r="91" spans="2:34" x14ac:dyDescent="0.25">
      <c r="B91" s="36"/>
      <c r="C91" s="36"/>
      <c r="D91" s="36"/>
      <c r="E91" s="36"/>
      <c r="F91" s="36"/>
      <c r="G91" s="36"/>
      <c r="H91" s="36"/>
      <c r="I91" s="36"/>
      <c r="J91" s="36"/>
      <c r="K91" s="36"/>
      <c r="L91" s="36"/>
      <c r="M91" s="36"/>
      <c r="N91" s="36"/>
    </row>
    <row r="92" spans="2:34" x14ac:dyDescent="0.25">
      <c r="B92" s="36"/>
      <c r="C92" s="36"/>
      <c r="D92" s="36"/>
      <c r="E92" s="36"/>
      <c r="F92" s="36"/>
      <c r="G92" s="36"/>
      <c r="H92" s="36"/>
      <c r="I92" s="36"/>
      <c r="J92" s="36"/>
      <c r="K92" s="36"/>
      <c r="L92" s="36"/>
      <c r="M92" s="36"/>
      <c r="N92" s="36"/>
    </row>
    <row r="93" spans="2:34" x14ac:dyDescent="0.25">
      <c r="B93" s="36"/>
      <c r="C93" s="36"/>
      <c r="D93" s="36"/>
      <c r="E93" s="36"/>
      <c r="F93" s="36"/>
      <c r="G93" s="36"/>
      <c r="H93" s="36"/>
      <c r="I93" s="36"/>
      <c r="J93" s="36"/>
      <c r="K93" s="36"/>
      <c r="L93" s="36"/>
      <c r="M93" s="36"/>
      <c r="N93" s="36"/>
    </row>
    <row r="94" spans="2:34" x14ac:dyDescent="0.25">
      <c r="B94" s="36"/>
      <c r="C94" s="36"/>
      <c r="D94" s="36"/>
      <c r="E94" s="36"/>
      <c r="F94" s="36"/>
      <c r="G94" s="36"/>
      <c r="H94" s="36"/>
      <c r="I94" s="36"/>
      <c r="J94" s="36"/>
      <c r="K94" s="36"/>
      <c r="L94" s="36"/>
      <c r="M94" s="36"/>
      <c r="N94" s="36"/>
    </row>
    <row r="95" spans="2:34" x14ac:dyDescent="0.25">
      <c r="B95" s="36"/>
      <c r="C95" s="36"/>
      <c r="D95" s="36"/>
      <c r="E95" s="36"/>
      <c r="F95" s="36"/>
      <c r="G95" s="36"/>
      <c r="H95" s="36"/>
      <c r="I95" s="36"/>
      <c r="J95" s="36"/>
      <c r="K95" s="36"/>
      <c r="L95" s="36"/>
      <c r="M95" s="36"/>
      <c r="N95" s="36"/>
    </row>
    <row r="96" spans="2:34" x14ac:dyDescent="0.25">
      <c r="B96" s="36"/>
      <c r="C96" s="36"/>
      <c r="D96" s="36"/>
      <c r="E96" s="36"/>
      <c r="F96" s="36"/>
      <c r="G96" s="36"/>
      <c r="H96" s="36"/>
      <c r="I96" s="36"/>
      <c r="J96" s="36"/>
      <c r="K96" s="36"/>
      <c r="L96" s="36"/>
      <c r="M96" s="36"/>
      <c r="N96" s="36"/>
    </row>
    <row r="97" spans="2:14" x14ac:dyDescent="0.25">
      <c r="B97" s="36"/>
      <c r="C97" s="36"/>
      <c r="D97" s="36"/>
      <c r="E97" s="36"/>
      <c r="F97" s="36"/>
      <c r="G97" s="36"/>
      <c r="H97" s="36"/>
      <c r="I97" s="36"/>
      <c r="J97" s="36"/>
      <c r="K97" s="36"/>
      <c r="L97" s="36"/>
      <c r="M97" s="36"/>
      <c r="N97" s="36"/>
    </row>
    <row r="98" spans="2:14" x14ac:dyDescent="0.25">
      <c r="B98" s="36"/>
      <c r="C98" s="36"/>
      <c r="D98" s="36"/>
      <c r="E98" s="36"/>
      <c r="F98" s="36"/>
      <c r="G98" s="36"/>
      <c r="H98" s="36"/>
      <c r="I98" s="36"/>
      <c r="J98" s="36"/>
      <c r="K98" s="36"/>
      <c r="L98" s="36"/>
      <c r="M98" s="36"/>
      <c r="N98" s="36"/>
    </row>
    <row r="99" spans="2:14" x14ac:dyDescent="0.25">
      <c r="B99" s="36"/>
      <c r="C99" s="36"/>
      <c r="D99" s="36"/>
      <c r="E99" s="36"/>
      <c r="F99" s="36"/>
      <c r="G99" s="36"/>
      <c r="H99" s="36"/>
      <c r="I99" s="36"/>
      <c r="J99" s="36"/>
      <c r="K99" s="36"/>
      <c r="L99" s="36"/>
      <c r="M99" s="36"/>
      <c r="N99" s="36"/>
    </row>
    <row r="100" spans="2:14" x14ac:dyDescent="0.25">
      <c r="B100" s="36"/>
      <c r="C100" s="36"/>
      <c r="D100" s="36"/>
      <c r="E100" s="36"/>
      <c r="F100" s="36"/>
      <c r="G100" s="36"/>
      <c r="H100" s="36"/>
      <c r="I100" s="36"/>
      <c r="J100" s="36"/>
      <c r="K100" s="36"/>
      <c r="L100" s="36"/>
      <c r="M100" s="36"/>
      <c r="N100" s="36"/>
    </row>
    <row r="101" spans="2:14" x14ac:dyDescent="0.25">
      <c r="B101" s="36"/>
      <c r="C101" s="36"/>
      <c r="D101" s="36"/>
      <c r="E101" s="36"/>
      <c r="F101" s="36"/>
      <c r="G101" s="36"/>
      <c r="H101" s="36"/>
      <c r="I101" s="36"/>
      <c r="J101" s="36"/>
      <c r="K101" s="36"/>
      <c r="L101" s="36"/>
      <c r="M101" s="36"/>
      <c r="N101" s="36"/>
    </row>
    <row r="102" spans="2:14" x14ac:dyDescent="0.25">
      <c r="B102" s="36"/>
      <c r="C102" s="36"/>
      <c r="D102" s="36"/>
      <c r="E102" s="36"/>
      <c r="F102" s="36"/>
      <c r="G102" s="36"/>
      <c r="H102" s="36"/>
      <c r="I102" s="36"/>
      <c r="J102" s="36"/>
      <c r="K102" s="36"/>
      <c r="L102" s="36"/>
      <c r="M102" s="36"/>
      <c r="N102" s="36"/>
    </row>
    <row r="103" spans="2:14" x14ac:dyDescent="0.25">
      <c r="B103" s="36"/>
      <c r="C103" s="36"/>
      <c r="D103" s="36"/>
      <c r="E103" s="36"/>
      <c r="F103" s="36"/>
      <c r="G103" s="36"/>
      <c r="H103" s="36"/>
      <c r="I103" s="36"/>
      <c r="J103" s="36"/>
      <c r="K103" s="36"/>
      <c r="L103" s="36"/>
      <c r="M103" s="36"/>
      <c r="N103" s="36"/>
    </row>
    <row r="104" spans="2:14" x14ac:dyDescent="0.25">
      <c r="B104" s="36"/>
      <c r="C104" s="36"/>
      <c r="D104" s="36"/>
      <c r="E104" s="36"/>
      <c r="F104" s="36"/>
      <c r="G104" s="36"/>
      <c r="H104" s="36"/>
      <c r="I104" s="36"/>
      <c r="J104" s="36"/>
      <c r="K104" s="36"/>
      <c r="L104" s="36"/>
      <c r="M104" s="36"/>
      <c r="N104" s="36"/>
    </row>
    <row r="105" spans="2:14" x14ac:dyDescent="0.25">
      <c r="B105" s="36"/>
      <c r="C105" s="36"/>
      <c r="D105" s="36"/>
      <c r="E105" s="36"/>
      <c r="F105" s="36"/>
      <c r="G105" s="36"/>
      <c r="H105" s="36"/>
      <c r="I105" s="36"/>
      <c r="J105" s="36"/>
      <c r="K105" s="36"/>
      <c r="L105" s="36"/>
      <c r="M105" s="36"/>
      <c r="N105" s="36"/>
    </row>
    <row r="106" spans="2:14" x14ac:dyDescent="0.25">
      <c r="B106" s="36"/>
      <c r="C106" s="36"/>
      <c r="D106" s="36"/>
      <c r="E106" s="36"/>
      <c r="F106" s="36"/>
      <c r="G106" s="36"/>
      <c r="H106" s="36"/>
      <c r="I106" s="36"/>
      <c r="J106" s="36"/>
      <c r="K106" s="36"/>
      <c r="L106" s="36"/>
      <c r="M106" s="36"/>
      <c r="N106" s="36"/>
    </row>
    <row r="107" spans="2:14" x14ac:dyDescent="0.25">
      <c r="B107" s="36"/>
      <c r="C107" s="36"/>
      <c r="D107" s="36"/>
      <c r="E107" s="36"/>
      <c r="F107" s="36"/>
      <c r="G107" s="36"/>
      <c r="H107" s="36"/>
      <c r="I107" s="36"/>
      <c r="J107" s="36"/>
      <c r="K107" s="36"/>
      <c r="L107" s="36"/>
      <c r="M107" s="36"/>
      <c r="N107" s="36"/>
    </row>
    <row r="108" spans="2:14" x14ac:dyDescent="0.25">
      <c r="B108" s="36"/>
      <c r="C108" s="36"/>
      <c r="D108" s="36"/>
      <c r="E108" s="36"/>
      <c r="F108" s="36"/>
      <c r="G108" s="36"/>
      <c r="H108" s="36"/>
      <c r="I108" s="36"/>
      <c r="J108" s="36"/>
      <c r="K108" s="36"/>
      <c r="L108" s="36"/>
      <c r="M108" s="36"/>
      <c r="N108" s="36"/>
    </row>
    <row r="109" spans="2:14" x14ac:dyDescent="0.25">
      <c r="B109" s="36"/>
      <c r="C109" s="36"/>
      <c r="D109" s="36"/>
      <c r="E109" s="36"/>
      <c r="F109" s="36"/>
      <c r="G109" s="36"/>
      <c r="H109" s="36"/>
      <c r="I109" s="36"/>
      <c r="J109" s="36"/>
      <c r="K109" s="36"/>
      <c r="L109" s="36"/>
      <c r="M109" s="36"/>
      <c r="N109" s="36"/>
    </row>
    <row r="110" spans="2:14" x14ac:dyDescent="0.25">
      <c r="B110" s="36"/>
      <c r="C110" s="36"/>
      <c r="D110" s="36"/>
      <c r="E110" s="36"/>
      <c r="F110" s="36"/>
      <c r="G110" s="36"/>
      <c r="H110" s="36"/>
      <c r="I110" s="36"/>
      <c r="J110" s="36"/>
      <c r="K110" s="36"/>
      <c r="L110" s="36"/>
      <c r="M110" s="36"/>
      <c r="N110" s="36"/>
    </row>
    <row r="111" spans="2:14" x14ac:dyDescent="0.25">
      <c r="B111" s="36"/>
      <c r="C111" s="36"/>
      <c r="D111" s="36"/>
      <c r="E111" s="36"/>
      <c r="F111" s="36"/>
      <c r="G111" s="36"/>
      <c r="H111" s="36"/>
      <c r="I111" s="36"/>
      <c r="J111" s="36"/>
      <c r="K111" s="36"/>
      <c r="L111" s="36"/>
      <c r="M111" s="36"/>
      <c r="N111" s="36"/>
    </row>
    <row r="112" spans="2:14" x14ac:dyDescent="0.25">
      <c r="B112" s="36"/>
      <c r="C112" s="36"/>
      <c r="D112" s="36"/>
      <c r="E112" s="36"/>
      <c r="F112" s="36"/>
      <c r="G112" s="36"/>
      <c r="H112" s="36"/>
      <c r="I112" s="36"/>
      <c r="J112" s="36"/>
      <c r="K112" s="36"/>
      <c r="L112" s="36"/>
      <c r="M112" s="36"/>
      <c r="N112" s="36"/>
    </row>
    <row r="113" spans="2:14" x14ac:dyDescent="0.25">
      <c r="B113" s="36"/>
      <c r="C113" s="36"/>
      <c r="D113" s="36"/>
      <c r="E113" s="36"/>
      <c r="F113" s="36"/>
      <c r="G113" s="36"/>
      <c r="H113" s="36"/>
      <c r="I113" s="36"/>
      <c r="J113" s="36"/>
      <c r="K113" s="36"/>
      <c r="L113" s="36"/>
      <c r="M113" s="36"/>
      <c r="N113" s="36"/>
    </row>
    <row r="114" spans="2:14" x14ac:dyDescent="0.25">
      <c r="B114" s="36"/>
      <c r="C114" s="36"/>
      <c r="D114" s="36"/>
      <c r="E114" s="36"/>
      <c r="F114" s="36"/>
      <c r="G114" s="36"/>
      <c r="H114" s="36"/>
      <c r="I114" s="36"/>
      <c r="J114" s="36"/>
      <c r="K114" s="36"/>
      <c r="L114" s="36"/>
      <c r="M114" s="36"/>
      <c r="N114" s="36"/>
    </row>
    <row r="115" spans="2:14" x14ac:dyDescent="0.25">
      <c r="B115" s="36"/>
      <c r="C115" s="36"/>
      <c r="D115" s="36"/>
      <c r="E115" s="36"/>
      <c r="F115" s="36"/>
      <c r="G115" s="36"/>
      <c r="H115" s="36"/>
      <c r="I115" s="36"/>
      <c r="J115" s="36"/>
      <c r="K115" s="36"/>
      <c r="L115" s="36"/>
      <c r="M115" s="36"/>
      <c r="N115" s="36"/>
    </row>
    <row r="116" spans="2:14" x14ac:dyDescent="0.25">
      <c r="B116" s="36"/>
      <c r="C116" s="36"/>
      <c r="D116" s="36"/>
      <c r="E116" s="36"/>
      <c r="F116" s="36"/>
      <c r="G116" s="36"/>
      <c r="H116" s="36"/>
      <c r="I116" s="36"/>
      <c r="J116" s="36"/>
      <c r="K116" s="36"/>
      <c r="L116" s="36"/>
      <c r="M116" s="36"/>
      <c r="N116" s="36"/>
    </row>
    <row r="117" spans="2:14" x14ac:dyDescent="0.25">
      <c r="B117" s="36"/>
      <c r="C117" s="36"/>
      <c r="D117" s="36"/>
      <c r="E117" s="36"/>
      <c r="F117" s="36"/>
      <c r="G117" s="36"/>
      <c r="H117" s="36"/>
      <c r="I117" s="36"/>
      <c r="J117" s="36"/>
      <c r="K117" s="36"/>
      <c r="L117" s="36"/>
      <c r="M117" s="36"/>
      <c r="N117" s="36"/>
    </row>
    <row r="118" spans="2:14" x14ac:dyDescent="0.25">
      <c r="B118" s="36"/>
      <c r="C118" s="36"/>
      <c r="D118" s="36"/>
      <c r="E118" s="36"/>
      <c r="F118" s="36"/>
      <c r="G118" s="36"/>
      <c r="H118" s="36"/>
      <c r="I118" s="36"/>
      <c r="J118" s="36"/>
      <c r="K118" s="36"/>
      <c r="L118" s="36"/>
      <c r="M118" s="36"/>
    </row>
    <row r="119" spans="2:14" x14ac:dyDescent="0.25">
      <c r="B119" s="36"/>
      <c r="C119" s="36"/>
      <c r="D119" s="36"/>
      <c r="E119" s="36"/>
      <c r="F119" s="36"/>
      <c r="G119" s="36"/>
      <c r="H119" s="36"/>
      <c r="I119" s="36"/>
      <c r="J119" s="36"/>
      <c r="K119" s="36"/>
      <c r="L119" s="36"/>
      <c r="M119" s="36"/>
    </row>
    <row r="120" spans="2:14" x14ac:dyDescent="0.25">
      <c r="B120" s="36"/>
      <c r="C120" s="36"/>
      <c r="D120" s="36"/>
      <c r="E120" s="36"/>
      <c r="F120" s="36"/>
      <c r="G120" s="36"/>
      <c r="H120" s="36"/>
      <c r="I120" s="36"/>
      <c r="J120" s="36"/>
      <c r="K120" s="36"/>
      <c r="L120" s="36"/>
      <c r="M120" s="36"/>
    </row>
    <row r="121" spans="2:14" x14ac:dyDescent="0.25">
      <c r="B121" s="36"/>
      <c r="C121" s="36"/>
      <c r="D121" s="36"/>
      <c r="E121" s="36"/>
      <c r="F121" s="36"/>
      <c r="G121" s="36"/>
      <c r="H121" s="36"/>
      <c r="I121" s="36"/>
      <c r="J121" s="36"/>
      <c r="K121" s="36"/>
      <c r="L121" s="36"/>
      <c r="M121" s="36"/>
    </row>
    <row r="122" spans="2:14" x14ac:dyDescent="0.25">
      <c r="B122" s="36"/>
      <c r="C122" s="36"/>
      <c r="D122" s="36"/>
      <c r="E122" s="36"/>
      <c r="F122" s="36"/>
      <c r="G122" s="36"/>
      <c r="H122" s="36"/>
      <c r="I122" s="36"/>
      <c r="J122" s="36"/>
      <c r="K122" s="36"/>
      <c r="L122" s="36"/>
      <c r="M122" s="36"/>
    </row>
    <row r="123" spans="2:14" x14ac:dyDescent="0.25">
      <c r="B123" s="36"/>
      <c r="C123" s="36"/>
      <c r="D123" s="36"/>
      <c r="E123" s="36"/>
      <c r="F123" s="36"/>
      <c r="G123" s="36"/>
      <c r="H123" s="36"/>
      <c r="I123" s="36"/>
      <c r="J123" s="36"/>
      <c r="K123" s="36"/>
      <c r="L123" s="36"/>
      <c r="M123" s="36"/>
    </row>
    <row r="124" spans="2:14" x14ac:dyDescent="0.25">
      <c r="B124" s="36"/>
      <c r="C124" s="36"/>
      <c r="D124" s="36"/>
      <c r="E124" s="36"/>
      <c r="F124" s="36"/>
      <c r="G124" s="36"/>
      <c r="H124" s="36"/>
      <c r="I124" s="36"/>
      <c r="J124" s="36"/>
      <c r="K124" s="36"/>
      <c r="L124" s="36"/>
      <c r="M124" s="36"/>
    </row>
    <row r="125" spans="2:14" x14ac:dyDescent="0.25">
      <c r="B125" s="36"/>
      <c r="C125" s="36"/>
      <c r="D125" s="36"/>
      <c r="E125" s="36"/>
      <c r="F125" s="36"/>
      <c r="G125" s="36"/>
      <c r="H125" s="36"/>
      <c r="I125" s="36"/>
      <c r="J125" s="36"/>
      <c r="K125" s="36"/>
      <c r="L125" s="36"/>
      <c r="M125" s="36"/>
    </row>
    <row r="126" spans="2:14" x14ac:dyDescent="0.25">
      <c r="B126" s="36"/>
      <c r="C126" s="36"/>
      <c r="D126" s="36"/>
      <c r="E126" s="36"/>
      <c r="F126" s="36"/>
      <c r="G126" s="36"/>
      <c r="H126" s="36"/>
      <c r="I126" s="36"/>
      <c r="J126" s="36"/>
      <c r="K126" s="36"/>
      <c r="L126" s="36"/>
      <c r="M126" s="36"/>
    </row>
    <row r="127" spans="2:14" x14ac:dyDescent="0.25">
      <c r="B127" s="36"/>
      <c r="C127" s="36"/>
      <c r="D127" s="36"/>
      <c r="E127" s="36"/>
      <c r="F127" s="36"/>
      <c r="G127" s="36"/>
      <c r="H127" s="36"/>
      <c r="I127" s="36"/>
      <c r="J127" s="36"/>
      <c r="K127" s="36"/>
      <c r="L127" s="36"/>
      <c r="M127" s="36"/>
    </row>
    <row r="128" spans="2:14" x14ac:dyDescent="0.25">
      <c r="B128" s="36"/>
      <c r="C128" s="36"/>
      <c r="D128" s="36"/>
      <c r="E128" s="36"/>
      <c r="F128" s="36"/>
      <c r="G128" s="36"/>
      <c r="H128" s="36"/>
      <c r="I128" s="36"/>
      <c r="J128" s="36"/>
      <c r="K128" s="36"/>
      <c r="L128" s="36"/>
      <c r="M128" s="36"/>
    </row>
    <row r="129" spans="2:13" x14ac:dyDescent="0.25">
      <c r="B129" s="36"/>
      <c r="C129" s="36"/>
      <c r="D129" s="36"/>
      <c r="E129" s="36"/>
      <c r="F129" s="36"/>
      <c r="G129" s="36"/>
      <c r="H129" s="36"/>
      <c r="I129" s="36"/>
      <c r="J129" s="36"/>
      <c r="K129" s="36"/>
      <c r="L129" s="36"/>
      <c r="M129" s="36"/>
    </row>
    <row r="130" spans="2:13" x14ac:dyDescent="0.25">
      <c r="B130" s="36"/>
      <c r="C130" s="36"/>
      <c r="D130" s="36"/>
      <c r="E130" s="36"/>
      <c r="F130" s="36"/>
      <c r="G130" s="36"/>
      <c r="H130" s="36"/>
      <c r="I130" s="36"/>
      <c r="J130" s="36"/>
      <c r="K130" s="36"/>
      <c r="L130" s="36"/>
      <c r="M130" s="36"/>
    </row>
    <row r="131" spans="2:13" x14ac:dyDescent="0.25">
      <c r="B131" s="36"/>
      <c r="C131" s="36"/>
      <c r="D131" s="36"/>
      <c r="E131" s="36"/>
      <c r="F131" s="36"/>
      <c r="G131" s="36"/>
      <c r="H131" s="36"/>
      <c r="I131" s="36"/>
      <c r="J131" s="36"/>
      <c r="K131" s="36"/>
      <c r="L131" s="36"/>
      <c r="M131" s="36"/>
    </row>
    <row r="132" spans="2:13" x14ac:dyDescent="0.25">
      <c r="B132" s="36"/>
      <c r="C132" s="36"/>
      <c r="D132" s="36"/>
      <c r="E132" s="36"/>
      <c r="F132" s="36"/>
      <c r="G132" s="36"/>
      <c r="H132" s="36"/>
      <c r="I132" s="36"/>
      <c r="J132" s="36"/>
      <c r="K132" s="36"/>
      <c r="L132" s="36"/>
      <c r="M132" s="36"/>
    </row>
    <row r="133" spans="2:13" x14ac:dyDescent="0.25">
      <c r="B133" s="36"/>
      <c r="C133" s="36"/>
      <c r="D133" s="36"/>
      <c r="E133" s="36"/>
      <c r="F133" s="36"/>
      <c r="G133" s="36"/>
      <c r="H133" s="36"/>
      <c r="I133" s="36"/>
      <c r="J133" s="36"/>
      <c r="K133" s="36"/>
      <c r="L133" s="36"/>
      <c r="M133" s="36"/>
    </row>
    <row r="134" spans="2:13" x14ac:dyDescent="0.25">
      <c r="B134" s="36"/>
      <c r="C134" s="36"/>
      <c r="D134" s="36"/>
      <c r="E134" s="36"/>
      <c r="F134" s="36"/>
      <c r="G134" s="36"/>
      <c r="H134" s="36"/>
      <c r="I134" s="36"/>
      <c r="J134" s="36"/>
      <c r="K134" s="36"/>
      <c r="L134" s="36"/>
      <c r="M134" s="36"/>
    </row>
    <row r="135" spans="2:13" x14ac:dyDescent="0.25">
      <c r="B135" s="36"/>
      <c r="C135" s="36"/>
      <c r="D135" s="36"/>
      <c r="E135" s="36"/>
      <c r="F135" s="36"/>
      <c r="G135" s="36"/>
      <c r="H135" s="36"/>
      <c r="I135" s="36"/>
      <c r="J135" s="36"/>
      <c r="K135" s="36"/>
      <c r="L135" s="36"/>
      <c r="M135" s="36"/>
    </row>
    <row r="136" spans="2:13" x14ac:dyDescent="0.25">
      <c r="B136" s="36"/>
      <c r="C136" s="36"/>
      <c r="D136" s="36"/>
      <c r="E136" s="36"/>
      <c r="F136" s="36"/>
      <c r="G136" s="36"/>
      <c r="H136" s="36"/>
      <c r="I136" s="36"/>
      <c r="J136" s="36"/>
      <c r="K136" s="36"/>
      <c r="L136" s="36"/>
      <c r="M136" s="36"/>
    </row>
    <row r="137" spans="2:13" x14ac:dyDescent="0.25">
      <c r="B137" s="36"/>
      <c r="C137" s="36"/>
      <c r="D137" s="36"/>
      <c r="E137" s="36"/>
      <c r="F137" s="36"/>
      <c r="G137" s="36"/>
      <c r="H137" s="36"/>
      <c r="I137" s="36"/>
      <c r="J137" s="36"/>
      <c r="K137" s="36"/>
      <c r="L137" s="36"/>
      <c r="M137" s="36"/>
    </row>
    <row r="138" spans="2:13" x14ac:dyDescent="0.25">
      <c r="B138" s="36"/>
      <c r="C138" s="36"/>
      <c r="D138" s="36"/>
      <c r="E138" s="36"/>
      <c r="F138" s="36"/>
      <c r="G138" s="36"/>
      <c r="H138" s="36"/>
      <c r="I138" s="36"/>
      <c r="J138" s="36"/>
      <c r="K138" s="36"/>
      <c r="L138" s="36"/>
      <c r="M138" s="36"/>
    </row>
    <row r="139" spans="2:13" x14ac:dyDescent="0.25">
      <c r="B139" s="36"/>
      <c r="C139" s="36"/>
      <c r="D139" s="36"/>
      <c r="E139" s="36"/>
      <c r="F139" s="36"/>
      <c r="G139" s="36"/>
      <c r="H139" s="36"/>
      <c r="I139" s="36"/>
      <c r="J139" s="36"/>
      <c r="K139" s="36"/>
      <c r="L139" s="36"/>
      <c r="M139" s="36"/>
    </row>
    <row r="140" spans="2:13" x14ac:dyDescent="0.25">
      <c r="B140" s="36"/>
      <c r="C140" s="36"/>
      <c r="D140" s="36"/>
      <c r="E140" s="36"/>
      <c r="F140" s="36"/>
      <c r="G140" s="36"/>
      <c r="H140" s="36"/>
      <c r="I140" s="36"/>
      <c r="J140" s="36"/>
      <c r="K140" s="36"/>
      <c r="L140" s="36"/>
      <c r="M140" s="36"/>
    </row>
    <row r="141" spans="2:13" x14ac:dyDescent="0.25">
      <c r="B141" s="36"/>
      <c r="C141" s="36"/>
      <c r="D141" s="36"/>
      <c r="E141" s="36"/>
      <c r="F141" s="36"/>
      <c r="G141" s="36"/>
      <c r="H141" s="36"/>
      <c r="I141" s="36"/>
      <c r="J141" s="36"/>
      <c r="K141" s="36"/>
      <c r="L141" s="36"/>
      <c r="M141" s="36"/>
    </row>
    <row r="142" spans="2:13" x14ac:dyDescent="0.25">
      <c r="B142" s="36"/>
      <c r="C142" s="36"/>
      <c r="D142" s="36"/>
      <c r="E142" s="36"/>
      <c r="F142" s="36"/>
      <c r="G142" s="36"/>
      <c r="H142" s="36"/>
      <c r="I142" s="36"/>
      <c r="J142" s="36"/>
      <c r="K142" s="36"/>
      <c r="L142" s="36"/>
      <c r="M142" s="36"/>
    </row>
    <row r="143" spans="2:13" x14ac:dyDescent="0.25">
      <c r="B143" s="36"/>
      <c r="C143" s="36"/>
      <c r="D143" s="36"/>
      <c r="E143" s="36"/>
      <c r="F143" s="36"/>
      <c r="G143" s="36"/>
      <c r="H143" s="36"/>
      <c r="I143" s="36"/>
      <c r="J143" s="36"/>
      <c r="K143" s="36"/>
      <c r="L143" s="36"/>
      <c r="M143" s="36"/>
    </row>
    <row r="144" spans="2:13" x14ac:dyDescent="0.25">
      <c r="B144" s="36"/>
      <c r="C144" s="36"/>
      <c r="D144" s="36"/>
      <c r="E144" s="36"/>
      <c r="F144" s="36"/>
      <c r="G144" s="36"/>
      <c r="H144" s="36"/>
      <c r="I144" s="36"/>
      <c r="J144" s="36"/>
      <c r="K144" s="36"/>
      <c r="L144" s="36"/>
      <c r="M144" s="36"/>
    </row>
    <row r="145" spans="2:13" x14ac:dyDescent="0.25">
      <c r="B145" s="36"/>
      <c r="C145" s="36"/>
      <c r="D145" s="36"/>
      <c r="E145" s="36"/>
      <c r="F145" s="36"/>
      <c r="G145" s="36"/>
      <c r="H145" s="36"/>
      <c r="I145" s="36"/>
      <c r="J145" s="36"/>
      <c r="K145" s="36"/>
      <c r="L145" s="36"/>
      <c r="M145" s="36"/>
    </row>
    <row r="146" spans="2:13" x14ac:dyDescent="0.25">
      <c r="B146" s="36"/>
      <c r="C146" s="36"/>
      <c r="D146" s="36"/>
      <c r="E146" s="36"/>
      <c r="F146" s="36"/>
      <c r="G146" s="36"/>
      <c r="H146" s="36"/>
      <c r="I146" s="36"/>
      <c r="J146" s="36"/>
      <c r="K146" s="36"/>
      <c r="L146" s="36"/>
      <c r="M146" s="36"/>
    </row>
    <row r="147" spans="2:13" x14ac:dyDescent="0.25">
      <c r="B147" s="36"/>
      <c r="C147" s="36"/>
      <c r="D147" s="36"/>
      <c r="E147" s="36"/>
      <c r="F147" s="36"/>
      <c r="G147" s="36"/>
      <c r="H147" s="36"/>
      <c r="I147" s="36"/>
      <c r="J147" s="36"/>
      <c r="K147" s="36"/>
      <c r="L147" s="36"/>
      <c r="M147" s="36"/>
    </row>
    <row r="148" spans="2:13" x14ac:dyDescent="0.25">
      <c r="B148" s="36"/>
      <c r="C148" s="36"/>
      <c r="D148" s="36"/>
      <c r="E148" s="36"/>
      <c r="F148" s="36"/>
      <c r="G148" s="36"/>
      <c r="H148" s="36"/>
      <c r="I148" s="36"/>
      <c r="J148" s="36"/>
      <c r="K148" s="36"/>
      <c r="L148" s="36"/>
      <c r="M148" s="36"/>
    </row>
    <row r="149" spans="2:13" x14ac:dyDescent="0.25">
      <c r="B149" s="36"/>
      <c r="C149" s="36"/>
      <c r="D149" s="36"/>
      <c r="E149" s="36"/>
      <c r="F149" s="36"/>
      <c r="G149" s="36"/>
      <c r="H149" s="36"/>
      <c r="I149" s="36"/>
      <c r="J149" s="36"/>
      <c r="K149" s="36"/>
      <c r="L149" s="36"/>
      <c r="M149" s="36"/>
    </row>
    <row r="150" spans="2:13" x14ac:dyDescent="0.25">
      <c r="B150" s="36"/>
      <c r="C150" s="36"/>
      <c r="D150" s="36"/>
      <c r="E150" s="36"/>
      <c r="F150" s="36"/>
      <c r="G150" s="36"/>
      <c r="H150" s="36"/>
      <c r="I150" s="36"/>
      <c r="J150" s="36"/>
      <c r="K150" s="36"/>
      <c r="L150" s="36"/>
      <c r="M150" s="36"/>
    </row>
    <row r="151" spans="2:13" x14ac:dyDescent="0.25">
      <c r="B151" s="36"/>
      <c r="C151" s="36"/>
      <c r="D151" s="36"/>
      <c r="E151" s="36"/>
      <c r="F151" s="36"/>
      <c r="G151" s="36"/>
      <c r="H151" s="36"/>
      <c r="I151" s="36"/>
      <c r="J151" s="36"/>
      <c r="K151" s="36"/>
      <c r="L151" s="36"/>
      <c r="M151" s="36"/>
    </row>
    <row r="152" spans="2:13" x14ac:dyDescent="0.25">
      <c r="B152" s="36"/>
      <c r="C152" s="36"/>
      <c r="D152" s="36"/>
      <c r="E152" s="36"/>
      <c r="F152" s="36"/>
      <c r="G152" s="36"/>
      <c r="H152" s="36"/>
      <c r="I152" s="36"/>
      <c r="J152" s="36"/>
      <c r="K152" s="36"/>
      <c r="L152" s="36"/>
      <c r="M152" s="36"/>
    </row>
    <row r="153" spans="2:13" x14ac:dyDescent="0.25">
      <c r="B153" s="36"/>
      <c r="C153" s="36"/>
      <c r="D153" s="36"/>
      <c r="E153" s="36"/>
      <c r="F153" s="36"/>
      <c r="G153" s="36"/>
      <c r="H153" s="36"/>
      <c r="I153" s="36"/>
      <c r="J153" s="36"/>
      <c r="K153" s="36"/>
      <c r="L153" s="36"/>
      <c r="M153" s="36"/>
    </row>
    <row r="154" spans="2:13" x14ac:dyDescent="0.25">
      <c r="B154" s="36"/>
      <c r="C154" s="36"/>
      <c r="D154" s="36"/>
      <c r="E154" s="36"/>
      <c r="F154" s="36"/>
      <c r="G154" s="36"/>
      <c r="H154" s="36"/>
      <c r="I154" s="36"/>
      <c r="J154" s="36"/>
      <c r="K154" s="36"/>
      <c r="L154" s="36"/>
      <c r="M154" s="36"/>
    </row>
    <row r="155" spans="2:13" x14ac:dyDescent="0.25">
      <c r="B155" s="36"/>
      <c r="C155" s="36"/>
      <c r="D155" s="36"/>
      <c r="E155" s="36"/>
      <c r="F155" s="36"/>
      <c r="G155" s="36"/>
      <c r="H155" s="36"/>
      <c r="I155" s="36"/>
      <c r="J155" s="36"/>
      <c r="K155" s="36"/>
      <c r="L155" s="36"/>
      <c r="M155" s="36"/>
    </row>
    <row r="156" spans="2:13" x14ac:dyDescent="0.25">
      <c r="B156" s="36"/>
      <c r="C156" s="36"/>
      <c r="D156" s="36"/>
      <c r="E156" s="36"/>
      <c r="F156" s="36"/>
      <c r="G156" s="36"/>
      <c r="H156" s="36"/>
      <c r="I156" s="36"/>
      <c r="J156" s="36"/>
      <c r="K156" s="36"/>
      <c r="L156" s="36"/>
      <c r="M156" s="36"/>
    </row>
    <row r="157" spans="2:13" x14ac:dyDescent="0.25">
      <c r="B157" s="36"/>
      <c r="C157" s="36"/>
      <c r="D157" s="36"/>
      <c r="E157" s="36"/>
      <c r="F157" s="36"/>
      <c r="G157" s="36"/>
      <c r="H157" s="36"/>
      <c r="I157" s="36"/>
      <c r="J157" s="36"/>
      <c r="K157" s="36"/>
      <c r="L157" s="36"/>
      <c r="M157" s="36"/>
    </row>
    <row r="158" spans="2:13" x14ac:dyDescent="0.25">
      <c r="B158" s="36"/>
      <c r="C158" s="36"/>
      <c r="D158" s="36"/>
      <c r="E158" s="36"/>
      <c r="F158" s="36"/>
      <c r="G158" s="36"/>
      <c r="H158" s="36"/>
      <c r="I158" s="36"/>
      <c r="J158" s="36"/>
      <c r="K158" s="36"/>
      <c r="L158" s="36"/>
      <c r="M158" s="36"/>
    </row>
    <row r="159" spans="2:13" x14ac:dyDescent="0.25">
      <c r="B159" s="36"/>
      <c r="C159" s="36"/>
      <c r="D159" s="36"/>
      <c r="E159" s="36"/>
      <c r="F159" s="36"/>
      <c r="G159" s="36"/>
      <c r="H159" s="36"/>
      <c r="I159" s="36"/>
      <c r="J159" s="36"/>
      <c r="K159" s="36"/>
      <c r="L159" s="36"/>
      <c r="M159" s="36"/>
    </row>
    <row r="160" spans="2:13" x14ac:dyDescent="0.25">
      <c r="B160" s="36"/>
      <c r="C160" s="36"/>
      <c r="D160" s="36"/>
      <c r="E160" s="36"/>
      <c r="F160" s="36"/>
      <c r="G160" s="36"/>
      <c r="H160" s="36"/>
      <c r="I160" s="36"/>
      <c r="J160" s="36"/>
      <c r="K160" s="36"/>
      <c r="L160" s="36"/>
      <c r="M160" s="36"/>
    </row>
    <row r="161" spans="2:13" x14ac:dyDescent="0.25">
      <c r="B161" s="36"/>
      <c r="C161" s="36"/>
      <c r="D161" s="36"/>
      <c r="E161" s="36"/>
      <c r="F161" s="36"/>
      <c r="G161" s="36"/>
      <c r="H161" s="36"/>
      <c r="I161" s="36"/>
      <c r="J161" s="36"/>
      <c r="K161" s="36"/>
      <c r="L161" s="36"/>
      <c r="M161" s="36"/>
    </row>
    <row r="162" spans="2:13" x14ac:dyDescent="0.25">
      <c r="B162" s="36"/>
      <c r="C162" s="36"/>
      <c r="D162" s="36"/>
      <c r="E162" s="36"/>
      <c r="F162" s="36"/>
      <c r="G162" s="36"/>
      <c r="H162" s="36"/>
      <c r="I162" s="36"/>
      <c r="J162" s="36"/>
      <c r="K162" s="36"/>
      <c r="L162" s="36"/>
      <c r="M162" s="36"/>
    </row>
    <row r="163" spans="2:13" x14ac:dyDescent="0.25">
      <c r="B163" s="36"/>
      <c r="C163" s="36"/>
      <c r="D163" s="36"/>
      <c r="E163" s="36"/>
      <c r="F163" s="36"/>
      <c r="G163" s="36"/>
      <c r="H163" s="36"/>
      <c r="I163" s="36"/>
      <c r="J163" s="36"/>
      <c r="K163" s="36"/>
      <c r="L163" s="36"/>
      <c r="M163" s="36"/>
    </row>
    <row r="164" spans="2:13" x14ac:dyDescent="0.25">
      <c r="B164" s="36"/>
      <c r="C164" s="36"/>
      <c r="D164" s="36"/>
      <c r="E164" s="36"/>
      <c r="F164" s="36"/>
      <c r="G164" s="36"/>
      <c r="H164" s="36"/>
      <c r="I164" s="36"/>
      <c r="J164" s="36"/>
      <c r="K164" s="36"/>
      <c r="L164" s="36"/>
      <c r="M164" s="36"/>
    </row>
    <row r="165" spans="2:13" x14ac:dyDescent="0.25">
      <c r="B165" s="36"/>
      <c r="C165" s="36"/>
      <c r="D165" s="36"/>
      <c r="E165" s="36"/>
      <c r="F165" s="36"/>
      <c r="G165" s="36"/>
      <c r="H165" s="36"/>
      <c r="I165" s="36"/>
      <c r="J165" s="36"/>
      <c r="K165" s="36"/>
      <c r="L165" s="36"/>
      <c r="M165" s="36"/>
    </row>
    <row r="166" spans="2:13" x14ac:dyDescent="0.25">
      <c r="B166" s="36"/>
      <c r="C166" s="36"/>
      <c r="D166" s="36"/>
      <c r="E166" s="36"/>
      <c r="F166" s="36"/>
      <c r="G166" s="36"/>
      <c r="H166" s="36"/>
      <c r="I166" s="36"/>
      <c r="J166" s="36"/>
      <c r="K166" s="36"/>
      <c r="L166" s="36"/>
      <c r="M166" s="36"/>
    </row>
    <row r="167" spans="2:13" x14ac:dyDescent="0.25">
      <c r="B167" s="36"/>
      <c r="C167" s="36"/>
      <c r="D167" s="36"/>
      <c r="E167" s="36"/>
      <c r="F167" s="36"/>
      <c r="G167" s="36"/>
      <c r="H167" s="36"/>
      <c r="I167" s="36"/>
      <c r="J167" s="36"/>
      <c r="K167" s="36"/>
      <c r="L167" s="36"/>
      <c r="M167" s="36"/>
    </row>
    <row r="168" spans="2:13" x14ac:dyDescent="0.25">
      <c r="B168" s="36"/>
      <c r="C168" s="36"/>
      <c r="D168" s="36"/>
      <c r="E168" s="36"/>
      <c r="F168" s="36"/>
      <c r="G168" s="36"/>
      <c r="H168" s="36"/>
      <c r="I168" s="36"/>
      <c r="J168" s="36"/>
      <c r="K168" s="36"/>
      <c r="L168" s="36"/>
      <c r="M168" s="36"/>
    </row>
    <row r="169" spans="2:13" x14ac:dyDescent="0.25">
      <c r="B169" s="36"/>
      <c r="C169" s="36"/>
      <c r="D169" s="36"/>
      <c r="E169" s="36"/>
      <c r="F169" s="36"/>
      <c r="G169" s="36"/>
      <c r="H169" s="36"/>
      <c r="I169" s="36"/>
      <c r="J169" s="36"/>
      <c r="K169" s="36"/>
      <c r="L169" s="36"/>
      <c r="M169" s="36"/>
    </row>
    <row r="170" spans="2:13" x14ac:dyDescent="0.25">
      <c r="B170" s="36"/>
      <c r="C170" s="36"/>
      <c r="D170" s="36"/>
      <c r="E170" s="36"/>
      <c r="F170" s="36"/>
      <c r="G170" s="36"/>
      <c r="H170" s="36"/>
      <c r="I170" s="36"/>
      <c r="J170" s="36"/>
      <c r="K170" s="36"/>
      <c r="L170" s="36"/>
      <c r="M170" s="36"/>
    </row>
    <row r="171" spans="2:13" x14ac:dyDescent="0.25">
      <c r="B171" s="36"/>
      <c r="C171" s="36"/>
      <c r="D171" s="36"/>
      <c r="E171" s="36"/>
      <c r="F171" s="36"/>
      <c r="G171" s="36"/>
      <c r="H171" s="36"/>
      <c r="I171" s="36"/>
      <c r="J171" s="36"/>
      <c r="K171" s="36"/>
      <c r="L171" s="36"/>
      <c r="M171" s="36"/>
    </row>
    <row r="172" spans="2:13" x14ac:dyDescent="0.25">
      <c r="B172" s="36"/>
      <c r="C172" s="36"/>
      <c r="D172" s="36"/>
      <c r="E172" s="36"/>
      <c r="F172" s="36"/>
      <c r="G172" s="36"/>
      <c r="H172" s="36"/>
      <c r="I172" s="36"/>
      <c r="J172" s="36"/>
      <c r="K172" s="36"/>
      <c r="L172" s="36"/>
      <c r="M172" s="36"/>
    </row>
    <row r="173" spans="2:13" x14ac:dyDescent="0.25">
      <c r="B173" s="36"/>
      <c r="C173" s="36"/>
      <c r="D173" s="36"/>
      <c r="E173" s="36"/>
      <c r="F173" s="36"/>
      <c r="G173" s="36"/>
      <c r="H173" s="36"/>
      <c r="I173" s="36"/>
      <c r="J173" s="36"/>
      <c r="K173" s="36"/>
      <c r="L173" s="36"/>
      <c r="M173" s="36"/>
    </row>
    <row r="174" spans="2:13" x14ac:dyDescent="0.25">
      <c r="B174" s="36"/>
      <c r="C174" s="36"/>
      <c r="D174" s="36"/>
      <c r="E174" s="36"/>
      <c r="F174" s="36"/>
      <c r="G174" s="36"/>
      <c r="H174" s="36"/>
      <c r="I174" s="36"/>
      <c r="J174" s="36"/>
      <c r="K174" s="36"/>
      <c r="L174" s="36"/>
      <c r="M174" s="36"/>
    </row>
    <row r="175" spans="2:13" x14ac:dyDescent="0.25">
      <c r="B175" s="36"/>
      <c r="C175" s="36"/>
      <c r="D175" s="36"/>
      <c r="E175" s="36"/>
      <c r="F175" s="36"/>
      <c r="G175" s="36"/>
      <c r="H175" s="36"/>
      <c r="I175" s="36"/>
      <c r="J175" s="36"/>
      <c r="K175" s="36"/>
      <c r="L175" s="36"/>
      <c r="M175" s="36"/>
    </row>
    <row r="176" spans="2:13" x14ac:dyDescent="0.25">
      <c r="B176" s="36"/>
      <c r="C176" s="36"/>
      <c r="D176" s="36"/>
      <c r="E176" s="36"/>
      <c r="F176" s="36"/>
      <c r="G176" s="36"/>
      <c r="H176" s="36"/>
      <c r="I176" s="36"/>
      <c r="J176" s="36"/>
      <c r="K176" s="36"/>
      <c r="L176" s="36"/>
    </row>
    <row r="177" spans="2:12" x14ac:dyDescent="0.25">
      <c r="B177" s="36"/>
      <c r="C177" s="36"/>
      <c r="D177" s="36"/>
      <c r="E177" s="36"/>
      <c r="F177" s="36"/>
      <c r="G177" s="36"/>
      <c r="H177" s="36"/>
      <c r="I177" s="36"/>
      <c r="J177" s="36"/>
      <c r="K177" s="36"/>
      <c r="L177" s="36"/>
    </row>
  </sheetData>
  <mergeCells count="3">
    <mergeCell ref="A62:I63"/>
    <mergeCell ref="A64:I65"/>
    <mergeCell ref="A1:M3"/>
  </mergeCells>
  <phoneticPr fontId="13" type="noConversion"/>
  <pageMargins left="0.7" right="0.7" top="0.75" bottom="0.75" header="0.3" footer="0.3"/>
  <pageSetup paperSize="9" orientation="landscape" r:id="rId1"/>
  <rowBreaks count="1" manualBreakCount="1">
    <brk id="35"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I152"/>
  <sheetViews>
    <sheetView zoomScaleNormal="100" workbookViewId="0">
      <selection activeCell="F64" sqref="F64"/>
    </sheetView>
  </sheetViews>
  <sheetFormatPr defaultColWidth="9.140625" defaultRowHeight="15" outlineLevelRow="2" x14ac:dyDescent="0.2"/>
  <cols>
    <col min="1" max="1" width="53.5703125" style="1" customWidth="1"/>
    <col min="2" max="34" width="11.7109375" style="1" customWidth="1"/>
    <col min="35" max="16384" width="9.140625" style="1"/>
  </cols>
  <sheetData>
    <row r="1" spans="1:34" ht="12.75" customHeight="1" x14ac:dyDescent="0.2">
      <c r="A1" s="94" t="s">
        <v>188</v>
      </c>
      <c r="B1" s="94"/>
      <c r="C1" s="94"/>
      <c r="D1" s="94"/>
      <c r="E1" s="94"/>
      <c r="F1" s="94"/>
      <c r="G1" s="94"/>
      <c r="H1" s="94"/>
      <c r="I1" s="94"/>
      <c r="J1" s="94"/>
      <c r="K1" s="94"/>
      <c r="L1" s="94"/>
      <c r="M1" s="94"/>
    </row>
    <row r="2" spans="1:34" ht="12.75" x14ac:dyDescent="0.2">
      <c r="A2" s="94"/>
      <c r="B2" s="94"/>
      <c r="C2" s="94"/>
      <c r="D2" s="94"/>
      <c r="E2" s="94"/>
      <c r="F2" s="94"/>
      <c r="G2" s="94"/>
      <c r="H2" s="94"/>
      <c r="I2" s="94"/>
      <c r="J2" s="94"/>
      <c r="K2" s="94"/>
      <c r="L2" s="94"/>
      <c r="M2" s="94"/>
    </row>
    <row r="3" spans="1:34" ht="12.75" x14ac:dyDescent="0.2">
      <c r="A3" s="94"/>
      <c r="B3" s="94"/>
      <c r="C3" s="94"/>
      <c r="D3" s="94"/>
      <c r="E3" s="94"/>
      <c r="F3" s="94"/>
      <c r="G3" s="94"/>
      <c r="H3" s="94"/>
      <c r="I3" s="94"/>
      <c r="J3" s="94"/>
      <c r="K3" s="94"/>
      <c r="L3" s="94"/>
      <c r="M3" s="94"/>
    </row>
    <row r="4" spans="1:34" ht="15" customHeight="1" x14ac:dyDescent="0.2">
      <c r="A4" s="94"/>
      <c r="B4" s="94"/>
      <c r="C4" s="94"/>
      <c r="D4" s="94"/>
      <c r="E4" s="94"/>
      <c r="F4" s="94"/>
      <c r="G4" s="94"/>
      <c r="H4" s="94"/>
      <c r="I4" s="94"/>
      <c r="J4" s="94"/>
      <c r="K4" s="94"/>
      <c r="L4" s="94"/>
      <c r="M4" s="94"/>
    </row>
    <row r="5" spans="1:34" ht="15" customHeight="1" x14ac:dyDescent="0.2">
      <c r="A5" s="48"/>
      <c r="B5" s="48"/>
      <c r="C5" s="48"/>
      <c r="D5" s="48"/>
      <c r="E5" s="48"/>
      <c r="F5" s="48"/>
      <c r="G5" s="48"/>
      <c r="H5" s="48"/>
      <c r="I5" s="48"/>
      <c r="J5" s="48"/>
      <c r="K5" s="48"/>
      <c r="L5" s="48"/>
      <c r="M5" s="48"/>
    </row>
    <row r="6" spans="1:34" ht="12.75" x14ac:dyDescent="0.2">
      <c r="A6" s="1" t="s">
        <v>175</v>
      </c>
    </row>
    <row r="7" spans="1:34" ht="12.75" x14ac:dyDescent="0.2"/>
    <row r="8" spans="1:34" ht="12.75" x14ac:dyDescent="0.2">
      <c r="A8" s="3" t="s">
        <v>62</v>
      </c>
    </row>
    <row r="9" spans="1:34" ht="12.75" x14ac:dyDescent="0.2">
      <c r="D9" s="35"/>
    </row>
    <row r="10" spans="1:34" ht="12.75" x14ac:dyDescent="0.2">
      <c r="A10" s="63" t="s">
        <v>5</v>
      </c>
      <c r="B10" s="64" t="s">
        <v>63</v>
      </c>
      <c r="C10" s="64" t="s">
        <v>64</v>
      </c>
      <c r="D10" s="64" t="s">
        <v>65</v>
      </c>
      <c r="E10" s="64" t="s">
        <v>66</v>
      </c>
      <c r="F10" s="64" t="s">
        <v>67</v>
      </c>
      <c r="G10" s="64" t="s">
        <v>68</v>
      </c>
      <c r="H10" s="64" t="s">
        <v>69</v>
      </c>
      <c r="I10" s="64" t="s">
        <v>70</v>
      </c>
      <c r="J10" s="64" t="s">
        <v>71</v>
      </c>
      <c r="K10" s="64" t="s">
        <v>72</v>
      </c>
      <c r="L10" s="64" t="s">
        <v>73</v>
      </c>
      <c r="M10" s="64" t="s">
        <v>74</v>
      </c>
      <c r="N10" s="64" t="s">
        <v>75</v>
      </c>
      <c r="O10" s="64" t="s">
        <v>76</v>
      </c>
      <c r="P10" s="64" t="s">
        <v>77</v>
      </c>
      <c r="Q10" s="64" t="s">
        <v>78</v>
      </c>
      <c r="R10" s="64" t="s">
        <v>79</v>
      </c>
      <c r="S10" s="64" t="s">
        <v>80</v>
      </c>
      <c r="T10" s="64" t="s">
        <v>81</v>
      </c>
      <c r="U10" s="64" t="s">
        <v>82</v>
      </c>
      <c r="V10" s="64" t="s">
        <v>83</v>
      </c>
      <c r="W10" s="64" t="s">
        <v>84</v>
      </c>
      <c r="X10" s="64" t="s">
        <v>85</v>
      </c>
      <c r="Y10" s="64" t="s">
        <v>86</v>
      </c>
      <c r="Z10" s="64" t="s">
        <v>160</v>
      </c>
      <c r="AA10" s="64" t="s">
        <v>164</v>
      </c>
      <c r="AB10" s="64" t="s">
        <v>166</v>
      </c>
      <c r="AC10" s="64" t="s">
        <v>168</v>
      </c>
      <c r="AD10" s="64" t="s">
        <v>170</v>
      </c>
      <c r="AE10" s="64" t="s">
        <v>174</v>
      </c>
      <c r="AF10" s="64" t="s">
        <v>178</v>
      </c>
      <c r="AG10" s="64" t="s">
        <v>182</v>
      </c>
      <c r="AH10" s="64" t="s">
        <v>187</v>
      </c>
    </row>
    <row r="11" spans="1:34" ht="12.75" x14ac:dyDescent="0.2"/>
    <row r="12" spans="1:34" ht="12.75" x14ac:dyDescent="0.2">
      <c r="A12" s="1" t="s">
        <v>87</v>
      </c>
      <c r="B12" s="20">
        <v>4428.1000000000004</v>
      </c>
      <c r="C12" s="20">
        <v>4998.6000000000004</v>
      </c>
      <c r="D12" s="20">
        <v>5141.7</v>
      </c>
      <c r="E12" s="20">
        <v>6146.6</v>
      </c>
      <c r="F12" s="20">
        <v>6259.2</v>
      </c>
      <c r="G12" s="20">
        <v>6923.7</v>
      </c>
      <c r="H12" s="20">
        <v>5784.9</v>
      </c>
      <c r="I12" s="20">
        <v>6000.7</v>
      </c>
      <c r="J12" s="20">
        <v>5712</v>
      </c>
      <c r="K12" s="20">
        <v>5641.7</v>
      </c>
      <c r="L12" s="20">
        <v>5486.4</v>
      </c>
      <c r="M12" s="20">
        <v>5405.9</v>
      </c>
      <c r="N12" s="20">
        <v>5672</v>
      </c>
      <c r="O12" s="20">
        <v>5697</v>
      </c>
      <c r="P12" s="20">
        <v>5723.5</v>
      </c>
      <c r="Q12" s="20">
        <v>6932.8</v>
      </c>
      <c r="R12" s="20">
        <v>7032.6</v>
      </c>
      <c r="S12" s="20">
        <v>7167.3</v>
      </c>
      <c r="T12" s="20">
        <v>8646.2000000000007</v>
      </c>
      <c r="U12" s="20">
        <v>10236.6</v>
      </c>
      <c r="V12" s="20">
        <v>11682.7</v>
      </c>
      <c r="W12" s="20">
        <v>12105.8</v>
      </c>
      <c r="X12" s="20">
        <v>11048.9</v>
      </c>
      <c r="Y12" s="20">
        <v>10180.6</v>
      </c>
      <c r="Z12" s="20">
        <v>9653.5</v>
      </c>
      <c r="AA12" s="20">
        <v>8937.7999999999993</v>
      </c>
      <c r="AB12" s="20">
        <v>7745.4</v>
      </c>
      <c r="AC12" s="20">
        <v>8027.7</v>
      </c>
      <c r="AD12" s="20">
        <v>7748.5</v>
      </c>
      <c r="AE12" s="20">
        <v>8257.2999999999993</v>
      </c>
      <c r="AF12" s="20">
        <v>7726.2</v>
      </c>
      <c r="AG12" s="20">
        <v>8190.3</v>
      </c>
      <c r="AH12" s="20">
        <v>7889.3</v>
      </c>
    </row>
    <row r="13" spans="1:34" ht="12.75" x14ac:dyDescent="0.2">
      <c r="A13" s="1" t="s">
        <v>88</v>
      </c>
      <c r="B13" s="20">
        <v>37.200000000000003</v>
      </c>
      <c r="C13" s="20">
        <v>46.9</v>
      </c>
      <c r="D13" s="20">
        <v>48.9</v>
      </c>
      <c r="E13" s="20">
        <v>102.6</v>
      </c>
      <c r="F13" s="20">
        <v>49</v>
      </c>
      <c r="G13" s="20">
        <v>55.7</v>
      </c>
      <c r="H13" s="20">
        <v>51.5</v>
      </c>
      <c r="I13" s="20">
        <v>88</v>
      </c>
      <c r="J13" s="20">
        <v>112.1</v>
      </c>
      <c r="K13" s="20">
        <v>94.1</v>
      </c>
      <c r="L13" s="20">
        <v>41.3</v>
      </c>
      <c r="M13" s="20">
        <v>144.1</v>
      </c>
      <c r="N13" s="20">
        <v>122.6</v>
      </c>
      <c r="O13" s="20">
        <v>168</v>
      </c>
      <c r="P13" s="20">
        <v>156.1</v>
      </c>
      <c r="Q13" s="20">
        <v>184.4</v>
      </c>
      <c r="R13" s="20">
        <v>153</v>
      </c>
      <c r="S13" s="20">
        <v>156.1</v>
      </c>
      <c r="T13" s="20">
        <v>134.19999999999999</v>
      </c>
      <c r="U13" s="20">
        <v>142.19999999999999</v>
      </c>
      <c r="V13" s="20">
        <v>168.3</v>
      </c>
      <c r="W13" s="20">
        <v>187.6</v>
      </c>
      <c r="X13" s="20">
        <v>201.5</v>
      </c>
      <c r="Y13" s="20">
        <v>188.2</v>
      </c>
      <c r="Z13" s="20">
        <v>77.599999999999994</v>
      </c>
      <c r="AA13" s="20">
        <v>100.6</v>
      </c>
      <c r="AB13" s="20">
        <v>78.900000000000006</v>
      </c>
      <c r="AC13" s="20">
        <v>93.2</v>
      </c>
      <c r="AD13" s="20">
        <v>220.8</v>
      </c>
      <c r="AE13" s="20">
        <v>234</v>
      </c>
      <c r="AF13" s="20">
        <v>325.5</v>
      </c>
      <c r="AG13" s="20">
        <v>305.60000000000002</v>
      </c>
      <c r="AH13" s="20">
        <v>122.3</v>
      </c>
    </row>
    <row r="14" spans="1:34" ht="12.75" collapsed="1" x14ac:dyDescent="0.2">
      <c r="A14" s="1" t="s">
        <v>89</v>
      </c>
      <c r="B14" s="20">
        <v>1.5</v>
      </c>
      <c r="C14" s="20">
        <v>9.5</v>
      </c>
      <c r="D14" s="20">
        <v>9.6</v>
      </c>
      <c r="E14" s="20">
        <v>14.1</v>
      </c>
      <c r="F14" s="20">
        <v>3.5</v>
      </c>
      <c r="G14" s="20">
        <v>4.2</v>
      </c>
      <c r="H14" s="20">
        <v>6.1</v>
      </c>
      <c r="I14" s="20">
        <v>3.8</v>
      </c>
      <c r="J14" s="20">
        <v>8.6</v>
      </c>
      <c r="K14" s="20">
        <v>0.5</v>
      </c>
      <c r="L14" s="20">
        <v>12.3</v>
      </c>
      <c r="M14" s="20">
        <v>9.1</v>
      </c>
      <c r="N14" s="20">
        <v>3.6</v>
      </c>
      <c r="O14" s="20">
        <v>13.6</v>
      </c>
      <c r="P14" s="20">
        <v>6</v>
      </c>
      <c r="Q14" s="20">
        <v>11.4</v>
      </c>
      <c r="R14" s="20">
        <v>7.4</v>
      </c>
      <c r="S14" s="20">
        <v>8.9</v>
      </c>
      <c r="T14" s="20">
        <v>15.1</v>
      </c>
      <c r="U14" s="20">
        <v>17.8</v>
      </c>
      <c r="V14" s="20">
        <v>24.5</v>
      </c>
      <c r="W14" s="20">
        <v>32.5</v>
      </c>
      <c r="X14" s="20">
        <v>42.3</v>
      </c>
      <c r="Y14" s="20">
        <v>35.299999999999997</v>
      </c>
      <c r="Z14" s="20">
        <v>23.6</v>
      </c>
      <c r="AA14" s="20">
        <v>5.0999999999999996</v>
      </c>
      <c r="AB14" s="20">
        <v>6.5</v>
      </c>
      <c r="AC14" s="20">
        <v>10.4</v>
      </c>
      <c r="AD14" s="28">
        <v>-8.6999999999999993</v>
      </c>
      <c r="AE14" s="28">
        <v>-1.5</v>
      </c>
      <c r="AF14" s="28">
        <v>4.3</v>
      </c>
      <c r="AG14" s="28">
        <v>1.8</v>
      </c>
      <c r="AH14" s="28">
        <v>4.5999999999999996</v>
      </c>
    </row>
    <row r="15" spans="1:34" ht="12.75" x14ac:dyDescent="0.2">
      <c r="A15" s="3" t="s">
        <v>90</v>
      </c>
      <c r="B15" s="21">
        <v>4466.7</v>
      </c>
      <c r="C15" s="21">
        <v>5055.1000000000004</v>
      </c>
      <c r="D15" s="21">
        <v>5200.2</v>
      </c>
      <c r="E15" s="21">
        <v>6263.3</v>
      </c>
      <c r="F15" s="21">
        <v>6311.7</v>
      </c>
      <c r="G15" s="21">
        <v>6983.6</v>
      </c>
      <c r="H15" s="21">
        <v>5842.5</v>
      </c>
      <c r="I15" s="21">
        <v>6092.5</v>
      </c>
      <c r="J15" s="21">
        <v>5832.7</v>
      </c>
      <c r="K15" s="21">
        <v>5736.4</v>
      </c>
      <c r="L15" s="21">
        <v>5540</v>
      </c>
      <c r="M15" s="21">
        <v>5559.1</v>
      </c>
      <c r="N15" s="21">
        <v>5798.3</v>
      </c>
      <c r="O15" s="21">
        <v>5878.6</v>
      </c>
      <c r="P15" s="21">
        <v>5885.6</v>
      </c>
      <c r="Q15" s="21">
        <v>7128.6</v>
      </c>
      <c r="R15" s="21">
        <v>7193.1</v>
      </c>
      <c r="S15" s="21">
        <v>7332.2</v>
      </c>
      <c r="T15" s="21">
        <v>8795.6</v>
      </c>
      <c r="U15" s="21">
        <v>10396.6</v>
      </c>
      <c r="V15" s="21">
        <v>11875.6</v>
      </c>
      <c r="W15" s="21">
        <v>12325.8</v>
      </c>
      <c r="X15" s="21">
        <v>11292.7</v>
      </c>
      <c r="Y15" s="21">
        <v>10404.1</v>
      </c>
      <c r="Z15" s="21">
        <v>9754.7000000000007</v>
      </c>
      <c r="AA15" s="21">
        <v>9043.6</v>
      </c>
      <c r="AB15" s="21">
        <v>7830.8</v>
      </c>
      <c r="AC15" s="21">
        <v>8131.3</v>
      </c>
      <c r="AD15" s="21">
        <v>7960.6</v>
      </c>
      <c r="AE15" s="21">
        <v>8489.7999999999993</v>
      </c>
      <c r="AF15" s="21">
        <v>8056.1</v>
      </c>
      <c r="AG15" s="21">
        <v>8497.7000000000007</v>
      </c>
      <c r="AH15" s="21">
        <v>8016.2</v>
      </c>
    </row>
    <row r="16" spans="1:34" ht="12.75" x14ac:dyDescent="0.2">
      <c r="A16" s="3"/>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row>
    <row r="17" spans="1:34" ht="12.75" x14ac:dyDescent="0.2">
      <c r="A17" s="1" t="s">
        <v>91</v>
      </c>
      <c r="B17" s="28">
        <v>-2279.6999999999998</v>
      </c>
      <c r="C17" s="28">
        <v>-2429.1999999999998</v>
      </c>
      <c r="D17" s="28">
        <v>-2606.3000000000002</v>
      </c>
      <c r="E17" s="28">
        <v>-3044.7</v>
      </c>
      <c r="F17" s="28">
        <v>-2880.5</v>
      </c>
      <c r="G17" s="28">
        <v>-3005.2</v>
      </c>
      <c r="H17" s="28">
        <v>-2430.9</v>
      </c>
      <c r="I17" s="28">
        <v>-2835.7</v>
      </c>
      <c r="J17" s="28">
        <v>-2864.6</v>
      </c>
      <c r="K17" s="28">
        <v>-2991.4</v>
      </c>
      <c r="L17" s="28">
        <v>-2836.9</v>
      </c>
      <c r="M17" s="28">
        <v>-2820.8</v>
      </c>
      <c r="N17" s="28">
        <v>-2924.5</v>
      </c>
      <c r="O17" s="28">
        <v>-3023.5</v>
      </c>
      <c r="P17" s="28">
        <v>-3177.6</v>
      </c>
      <c r="Q17" s="28">
        <v>-3715.6</v>
      </c>
      <c r="R17" s="28">
        <v>-3605.7</v>
      </c>
      <c r="S17" s="28">
        <v>-3525.8</v>
      </c>
      <c r="T17" s="28">
        <v>-4137.5</v>
      </c>
      <c r="U17" s="28">
        <v>-4590.8999999999996</v>
      </c>
      <c r="V17" s="28">
        <v>-5291.7</v>
      </c>
      <c r="W17" s="28">
        <v>-5449.6</v>
      </c>
      <c r="X17" s="28">
        <v>-4927.8</v>
      </c>
      <c r="Y17" s="28">
        <v>-5383.3</v>
      </c>
      <c r="Z17" s="28">
        <v>-5196.7</v>
      </c>
      <c r="AA17" s="28">
        <v>-4967.8</v>
      </c>
      <c r="AB17" s="28">
        <v>-4525.8999999999996</v>
      </c>
      <c r="AC17" s="28">
        <v>-4551.2</v>
      </c>
      <c r="AD17" s="28">
        <v>-4311.8999999999996</v>
      </c>
      <c r="AE17" s="28">
        <v>-4429.5</v>
      </c>
      <c r="AF17" s="28">
        <v>-3855.9</v>
      </c>
      <c r="AG17" s="28">
        <v>-4312.6000000000004</v>
      </c>
      <c r="AH17" s="28">
        <v>-4154.6000000000004</v>
      </c>
    </row>
    <row r="18" spans="1:34" ht="12.75" x14ac:dyDescent="0.2">
      <c r="A18" s="1" t="s">
        <v>92</v>
      </c>
      <c r="B18" s="28">
        <v>-745.9</v>
      </c>
      <c r="C18" s="28">
        <v>-762.2</v>
      </c>
      <c r="D18" s="28">
        <v>-723.1</v>
      </c>
      <c r="E18" s="28">
        <v>-848.2</v>
      </c>
      <c r="F18" s="28">
        <v>-830.1</v>
      </c>
      <c r="G18" s="28">
        <v>-829.1</v>
      </c>
      <c r="H18" s="28">
        <v>-791.2</v>
      </c>
      <c r="I18" s="28">
        <v>-926.4</v>
      </c>
      <c r="J18" s="28">
        <v>-912.9</v>
      </c>
      <c r="K18" s="28">
        <v>-892.2</v>
      </c>
      <c r="L18" s="28">
        <v>-884.9</v>
      </c>
      <c r="M18" s="28">
        <v>-932</v>
      </c>
      <c r="N18" s="28">
        <v>-1000</v>
      </c>
      <c r="O18" s="28">
        <v>-983.4</v>
      </c>
      <c r="P18" s="28">
        <v>-884.5</v>
      </c>
      <c r="Q18" s="28">
        <v>-1060.5999999999999</v>
      </c>
      <c r="R18" s="28">
        <v>-1047.3</v>
      </c>
      <c r="S18" s="28">
        <v>-1087.2</v>
      </c>
      <c r="T18" s="28">
        <v>-1097</v>
      </c>
      <c r="U18" s="28">
        <v>-1183.9000000000001</v>
      </c>
      <c r="V18" s="28">
        <v>-1187.9000000000001</v>
      </c>
      <c r="W18" s="28">
        <v>-1200</v>
      </c>
      <c r="X18" s="28">
        <v>-1165.3</v>
      </c>
      <c r="Y18" s="28">
        <v>-1240.3</v>
      </c>
      <c r="Z18" s="28">
        <v>-1309.5</v>
      </c>
      <c r="AA18" s="28">
        <v>-1320.6</v>
      </c>
      <c r="AB18" s="28">
        <v>-1203.3</v>
      </c>
      <c r="AC18" s="28">
        <v>-1241.0999999999999</v>
      </c>
      <c r="AD18" s="28">
        <v>-1341.7</v>
      </c>
      <c r="AE18" s="28">
        <v>-1296.3</v>
      </c>
      <c r="AF18" s="28">
        <v>-1265.0999999999999</v>
      </c>
      <c r="AG18" s="28">
        <v>-1331.3</v>
      </c>
      <c r="AH18" s="28">
        <v>-1379.2</v>
      </c>
    </row>
    <row r="19" spans="1:34" ht="12.75" x14ac:dyDescent="0.2">
      <c r="A19" s="1" t="s">
        <v>93</v>
      </c>
      <c r="B19" s="28">
        <v>-998.5</v>
      </c>
      <c r="C19" s="28">
        <v>-1053.5</v>
      </c>
      <c r="D19" s="28">
        <v>-1013</v>
      </c>
      <c r="E19" s="28">
        <v>-1292.8</v>
      </c>
      <c r="F19" s="28">
        <v>-1147.4000000000001</v>
      </c>
      <c r="G19" s="28">
        <v>-1178.8</v>
      </c>
      <c r="H19" s="28">
        <v>-1225.8</v>
      </c>
      <c r="I19" s="28">
        <v>-1356.7</v>
      </c>
      <c r="J19" s="28">
        <v>-1203.2</v>
      </c>
      <c r="K19" s="28">
        <v>-1206</v>
      </c>
      <c r="L19" s="28">
        <v>-1178</v>
      </c>
      <c r="M19" s="28">
        <v>-1289.0999999999999</v>
      </c>
      <c r="N19" s="28">
        <v>-1283.5999999999999</v>
      </c>
      <c r="O19" s="28">
        <v>-1228</v>
      </c>
      <c r="P19" s="28">
        <v>-1320.6</v>
      </c>
      <c r="Q19" s="28">
        <v>-1414.2</v>
      </c>
      <c r="R19" s="28">
        <v>-1309.5999999999999</v>
      </c>
      <c r="S19" s="28">
        <v>-1347.9</v>
      </c>
      <c r="T19" s="28">
        <v>-1430.1</v>
      </c>
      <c r="U19" s="28">
        <v>-1563.2</v>
      </c>
      <c r="V19" s="28">
        <v>-1521.4</v>
      </c>
      <c r="W19" s="28">
        <v>-1752.4</v>
      </c>
      <c r="X19" s="28">
        <v>-1897.5</v>
      </c>
      <c r="Y19" s="28">
        <v>-1955.9</v>
      </c>
      <c r="Z19" s="28">
        <v>-1683.5</v>
      </c>
      <c r="AA19" s="28">
        <v>-1716.6</v>
      </c>
      <c r="AB19" s="28">
        <v>-1566.3</v>
      </c>
      <c r="AC19" s="28">
        <v>-1706.9</v>
      </c>
      <c r="AD19" s="28">
        <v>-1586.2</v>
      </c>
      <c r="AE19" s="28">
        <v>-1734.4</v>
      </c>
      <c r="AF19" s="28">
        <v>-1700.5</v>
      </c>
      <c r="AG19" s="28">
        <v>-1692.6</v>
      </c>
      <c r="AH19" s="28">
        <v>-1584.7</v>
      </c>
    </row>
    <row r="20" spans="1:34" ht="12.75" x14ac:dyDescent="0.2">
      <c r="A20" s="1" t="s">
        <v>94</v>
      </c>
      <c r="B20" s="28">
        <v>-308.2</v>
      </c>
      <c r="C20" s="28">
        <v>-317.8</v>
      </c>
      <c r="D20" s="28">
        <v>-311.39999999999998</v>
      </c>
      <c r="E20" s="28">
        <v>-306.60000000000002</v>
      </c>
      <c r="F20" s="28">
        <v>-301.89999999999998</v>
      </c>
      <c r="G20" s="28">
        <v>-310.39999999999998</v>
      </c>
      <c r="H20" s="28">
        <v>-317</v>
      </c>
      <c r="I20" s="28">
        <v>-333.5</v>
      </c>
      <c r="J20" s="28">
        <v>-337.5</v>
      </c>
      <c r="K20" s="28">
        <v>-345.7</v>
      </c>
      <c r="L20" s="28">
        <v>-354.6</v>
      </c>
      <c r="M20" s="28">
        <v>-418.3</v>
      </c>
      <c r="N20" s="28">
        <v>-393.2</v>
      </c>
      <c r="O20" s="28">
        <v>-426.2</v>
      </c>
      <c r="P20" s="28">
        <v>-411.5</v>
      </c>
      <c r="Q20" s="28">
        <v>-479.1</v>
      </c>
      <c r="R20" s="28">
        <v>-420</v>
      </c>
      <c r="S20" s="28">
        <v>-467.2</v>
      </c>
      <c r="T20" s="28">
        <v>-464.5</v>
      </c>
      <c r="U20" s="28">
        <v>-464.6</v>
      </c>
      <c r="V20" s="28">
        <v>-475.4</v>
      </c>
      <c r="W20" s="28">
        <v>-491</v>
      </c>
      <c r="X20" s="28">
        <v>-494.2</v>
      </c>
      <c r="Y20" s="28">
        <v>-538.20000000000005</v>
      </c>
      <c r="Z20" s="28">
        <v>-537.9</v>
      </c>
      <c r="AA20" s="28">
        <v>-569</v>
      </c>
      <c r="AB20" s="28">
        <v>-553.20000000000005</v>
      </c>
      <c r="AC20" s="28">
        <v>-652.4</v>
      </c>
      <c r="AD20" s="28">
        <v>-605.79999999999995</v>
      </c>
      <c r="AE20" s="28">
        <v>-625.4</v>
      </c>
      <c r="AF20" s="28">
        <v>-678</v>
      </c>
      <c r="AG20" s="28">
        <v>-765.2</v>
      </c>
      <c r="AH20" s="28">
        <v>-711.1</v>
      </c>
    </row>
    <row r="21" spans="1:34" ht="12.75" x14ac:dyDescent="0.2">
      <c r="A21" s="66" t="s">
        <v>95</v>
      </c>
      <c r="B21" s="67">
        <v>-5</v>
      </c>
      <c r="C21" s="67">
        <v>-8.6</v>
      </c>
      <c r="D21" s="67">
        <v>0</v>
      </c>
      <c r="E21" s="67">
        <v>-3.2</v>
      </c>
      <c r="F21" s="67">
        <v>-1.7</v>
      </c>
      <c r="G21" s="67">
        <v>-4.9000000000000004</v>
      </c>
      <c r="H21" s="67">
        <v>0</v>
      </c>
      <c r="I21" s="67">
        <v>-1</v>
      </c>
      <c r="J21" s="67">
        <v>0</v>
      </c>
      <c r="K21" s="67">
        <v>-0.6</v>
      </c>
      <c r="L21" s="67">
        <v>-3.4</v>
      </c>
      <c r="M21" s="67">
        <v>-7</v>
      </c>
      <c r="N21" s="67">
        <v>0</v>
      </c>
      <c r="O21" s="67">
        <v>-5.8</v>
      </c>
      <c r="P21" s="67">
        <v>-1</v>
      </c>
      <c r="Q21" s="67">
        <v>-10</v>
      </c>
      <c r="R21" s="67">
        <v>-4.8</v>
      </c>
      <c r="S21" s="67">
        <v>-63.5</v>
      </c>
      <c r="T21" s="67">
        <v>0</v>
      </c>
      <c r="U21" s="67">
        <v>-7.5</v>
      </c>
      <c r="V21" s="67">
        <v>-0.6</v>
      </c>
      <c r="W21" s="67">
        <v>-4.5999999999999996</v>
      </c>
      <c r="X21" s="67">
        <v>-3.5</v>
      </c>
      <c r="Y21" s="67">
        <v>-19.399999999999999</v>
      </c>
      <c r="Z21" s="67">
        <v>-2.2000000000000002</v>
      </c>
      <c r="AA21" s="67">
        <v>-0.8</v>
      </c>
      <c r="AB21" s="67">
        <v>0</v>
      </c>
      <c r="AC21" s="67">
        <v>-90.7</v>
      </c>
      <c r="AD21" s="67">
        <v>-0.8</v>
      </c>
      <c r="AE21" s="67">
        <v>-138.5</v>
      </c>
      <c r="AF21" s="67">
        <v>-2.5</v>
      </c>
      <c r="AG21" s="67">
        <v>-35.700000000000003</v>
      </c>
      <c r="AH21" s="67">
        <v>-5.6</v>
      </c>
    </row>
    <row r="22" spans="1:34" ht="12.75" x14ac:dyDescent="0.2">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row>
    <row r="23" spans="1:34" ht="12.75" x14ac:dyDescent="0.2">
      <c r="A23" s="3" t="s">
        <v>96</v>
      </c>
      <c r="B23" s="33">
        <v>129.30000000000001</v>
      </c>
      <c r="C23" s="33">
        <v>483.9</v>
      </c>
      <c r="D23" s="33">
        <v>546.4</v>
      </c>
      <c r="E23" s="33">
        <v>767.8</v>
      </c>
      <c r="F23" s="33">
        <v>1150.0999999999999</v>
      </c>
      <c r="G23" s="33">
        <v>1655.1</v>
      </c>
      <c r="H23" s="33">
        <v>1077.5999999999999</v>
      </c>
      <c r="I23" s="33">
        <v>639.29999999999995</v>
      </c>
      <c r="J23" s="33">
        <v>514.4</v>
      </c>
      <c r="K23" s="33">
        <v>300.39999999999998</v>
      </c>
      <c r="L23" s="33">
        <v>282.2</v>
      </c>
      <c r="M23" s="33">
        <v>92</v>
      </c>
      <c r="N23" s="33">
        <v>197</v>
      </c>
      <c r="O23" s="33">
        <v>211.8</v>
      </c>
      <c r="P23" s="33">
        <v>90.4</v>
      </c>
      <c r="Q23" s="33">
        <v>449.1</v>
      </c>
      <c r="R23" s="33">
        <v>805.7</v>
      </c>
      <c r="S23" s="33">
        <v>840.6</v>
      </c>
      <c r="T23" s="33">
        <v>1666.4</v>
      </c>
      <c r="U23" s="33">
        <v>2586.5</v>
      </c>
      <c r="V23" s="33">
        <v>3398.6</v>
      </c>
      <c r="W23" s="33">
        <v>3428.2</v>
      </c>
      <c r="X23" s="33">
        <v>2804.3</v>
      </c>
      <c r="Y23" s="33">
        <v>1266.9000000000001</v>
      </c>
      <c r="Z23" s="33">
        <v>1025</v>
      </c>
      <c r="AA23" s="33">
        <v>468.9</v>
      </c>
      <c r="AB23" s="33">
        <v>-17.8</v>
      </c>
      <c r="AC23" s="33">
        <v>-111</v>
      </c>
      <c r="AD23" s="33">
        <v>114.3</v>
      </c>
      <c r="AE23" s="33">
        <v>265.60000000000002</v>
      </c>
      <c r="AF23" s="33">
        <v>554</v>
      </c>
      <c r="AG23" s="33">
        <v>360.4</v>
      </c>
      <c r="AH23" s="33">
        <v>181</v>
      </c>
    </row>
    <row r="24" spans="1:34" ht="12.75" x14ac:dyDescent="0.2">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row>
    <row r="25" spans="1:34" ht="12.75" x14ac:dyDescent="0.2">
      <c r="A25" s="56" t="s">
        <v>97</v>
      </c>
      <c r="B25" s="65">
        <v>-37.5</v>
      </c>
      <c r="C25" s="65">
        <v>-32.4</v>
      </c>
      <c r="D25" s="65">
        <v>47.2</v>
      </c>
      <c r="E25" s="65">
        <v>66.3</v>
      </c>
      <c r="F25" s="65">
        <v>-201.4</v>
      </c>
      <c r="G25" s="65">
        <v>-153.4</v>
      </c>
      <c r="H25" s="65">
        <v>86.3</v>
      </c>
      <c r="I25" s="65">
        <v>-112</v>
      </c>
      <c r="J25" s="65">
        <v>151.1</v>
      </c>
      <c r="K25" s="65">
        <v>25.2</v>
      </c>
      <c r="L25" s="65">
        <v>34.9</v>
      </c>
      <c r="M25" s="65">
        <v>-15.7</v>
      </c>
      <c r="N25" s="65">
        <v>129.4</v>
      </c>
      <c r="O25" s="65">
        <v>-107.4</v>
      </c>
      <c r="P25" s="65">
        <v>-8.6</v>
      </c>
      <c r="Q25" s="65">
        <v>-134.19999999999999</v>
      </c>
      <c r="R25" s="65">
        <v>-62.9</v>
      </c>
      <c r="S25" s="65">
        <v>18.399999999999999</v>
      </c>
      <c r="T25" s="65">
        <v>15.5</v>
      </c>
      <c r="U25" s="65">
        <v>-85.4</v>
      </c>
      <c r="V25" s="65">
        <v>-22.9</v>
      </c>
      <c r="W25" s="65">
        <v>334</v>
      </c>
      <c r="X25" s="65">
        <v>1074.8</v>
      </c>
      <c r="Y25" s="65">
        <v>130.1</v>
      </c>
      <c r="Z25" s="65">
        <v>493</v>
      </c>
      <c r="AA25" s="65">
        <v>-14.8</v>
      </c>
      <c r="AB25" s="65">
        <v>-199.5</v>
      </c>
      <c r="AC25" s="65">
        <v>37.9</v>
      </c>
      <c r="AD25" s="65">
        <v>-243.9</v>
      </c>
      <c r="AE25" s="65">
        <v>-58.9</v>
      </c>
      <c r="AF25" s="65">
        <v>-84.4</v>
      </c>
      <c r="AG25" s="65">
        <v>-194.9</v>
      </c>
      <c r="AH25" s="65">
        <v>-47.4</v>
      </c>
    </row>
    <row r="26" spans="1:34" ht="12.75" x14ac:dyDescent="0.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row>
    <row r="27" spans="1:34" ht="12.75" x14ac:dyDescent="0.2">
      <c r="A27" s="3" t="s">
        <v>98</v>
      </c>
      <c r="B27" s="23">
        <v>91.8</v>
      </c>
      <c r="C27" s="23">
        <v>451.5</v>
      </c>
      <c r="D27" s="23">
        <v>593.6</v>
      </c>
      <c r="E27" s="23">
        <v>834.1</v>
      </c>
      <c r="F27" s="23">
        <v>948.7</v>
      </c>
      <c r="G27" s="23">
        <v>1501.7</v>
      </c>
      <c r="H27" s="23">
        <v>1163.9000000000001</v>
      </c>
      <c r="I27" s="23">
        <v>527.29999999999995</v>
      </c>
      <c r="J27" s="23">
        <v>665.5</v>
      </c>
      <c r="K27" s="23">
        <v>325.60000000000002</v>
      </c>
      <c r="L27" s="23">
        <v>317</v>
      </c>
      <c r="M27" s="23">
        <v>76.3</v>
      </c>
      <c r="N27" s="23">
        <v>326.39999999999998</v>
      </c>
      <c r="O27" s="23">
        <v>104.4</v>
      </c>
      <c r="P27" s="23">
        <v>81.7</v>
      </c>
      <c r="Q27" s="23">
        <v>314.89999999999998</v>
      </c>
      <c r="R27" s="23">
        <v>742.9</v>
      </c>
      <c r="S27" s="23">
        <v>859</v>
      </c>
      <c r="T27" s="23">
        <v>1681.9</v>
      </c>
      <c r="U27" s="23">
        <v>2501.1</v>
      </c>
      <c r="V27" s="23">
        <v>3375.7</v>
      </c>
      <c r="W27" s="23">
        <v>3762.3</v>
      </c>
      <c r="X27" s="23">
        <v>3879.2</v>
      </c>
      <c r="Y27" s="23">
        <v>1397</v>
      </c>
      <c r="Z27" s="23">
        <v>1518</v>
      </c>
      <c r="AA27" s="23">
        <v>454</v>
      </c>
      <c r="AB27" s="23">
        <v>-217.3</v>
      </c>
      <c r="AC27" s="23">
        <v>-73.099999999999994</v>
      </c>
      <c r="AD27" s="23">
        <v>-129.6</v>
      </c>
      <c r="AE27" s="23">
        <v>206.7</v>
      </c>
      <c r="AF27" s="23">
        <v>469.5</v>
      </c>
      <c r="AG27" s="23">
        <v>165.5</v>
      </c>
      <c r="AH27" s="23">
        <v>133.5</v>
      </c>
    </row>
    <row r="28" spans="1:34" ht="12.75" x14ac:dyDescent="0.2">
      <c r="A28" s="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row>
    <row r="29" spans="1:34" ht="12.75" collapsed="1" x14ac:dyDescent="0.2">
      <c r="A29" s="1" t="s">
        <v>99</v>
      </c>
      <c r="B29" s="28">
        <v>0</v>
      </c>
      <c r="C29" s="28">
        <v>0</v>
      </c>
      <c r="D29" s="28">
        <v>0</v>
      </c>
      <c r="E29" s="28">
        <v>-0.5</v>
      </c>
      <c r="F29" s="28">
        <v>-0.5</v>
      </c>
      <c r="G29" s="28">
        <v>-0.5</v>
      </c>
      <c r="H29" s="28">
        <v>-0.5</v>
      </c>
      <c r="I29" s="28">
        <v>-21.6</v>
      </c>
      <c r="J29" s="28">
        <v>1.8</v>
      </c>
      <c r="K29" s="28">
        <v>-7.8</v>
      </c>
      <c r="L29" s="28">
        <v>-10.199999999999999</v>
      </c>
      <c r="M29" s="28">
        <v>4.0999999999999996</v>
      </c>
      <c r="N29" s="28">
        <v>-29.1</v>
      </c>
      <c r="O29" s="28">
        <v>4.5999999999999996</v>
      </c>
      <c r="P29" s="28">
        <v>-3</v>
      </c>
      <c r="Q29" s="28">
        <v>12.8</v>
      </c>
      <c r="R29" s="28">
        <v>24.8</v>
      </c>
      <c r="S29" s="28">
        <v>-0.1</v>
      </c>
      <c r="T29" s="28">
        <v>3.1</v>
      </c>
      <c r="U29" s="28">
        <v>8.6999999999999993</v>
      </c>
      <c r="V29" s="28">
        <v>-6.3</v>
      </c>
      <c r="W29" s="28">
        <v>0</v>
      </c>
      <c r="X29" s="28">
        <v>0</v>
      </c>
      <c r="Y29" s="28">
        <v>-11.1</v>
      </c>
      <c r="Z29" s="28">
        <v>-23.9</v>
      </c>
      <c r="AA29" s="28">
        <v>-17</v>
      </c>
      <c r="AB29" s="28">
        <v>-5.8</v>
      </c>
      <c r="AC29" s="28">
        <v>-16.2</v>
      </c>
      <c r="AD29" s="28">
        <v>-143.4</v>
      </c>
      <c r="AE29" s="28">
        <v>0</v>
      </c>
      <c r="AF29" s="28">
        <v>0</v>
      </c>
      <c r="AG29" s="28">
        <v>0</v>
      </c>
      <c r="AH29" s="28">
        <v>0</v>
      </c>
    </row>
    <row r="30" spans="1:34" ht="12.75" collapsed="1" x14ac:dyDescent="0.2">
      <c r="A30" s="1" t="s">
        <v>100</v>
      </c>
      <c r="B30" s="28">
        <v>7.4</v>
      </c>
      <c r="C30" s="28">
        <v>7.2</v>
      </c>
      <c r="D30" s="28">
        <v>8.1999999999999993</v>
      </c>
      <c r="E30" s="28">
        <v>7.6</v>
      </c>
      <c r="F30" s="28">
        <v>8.8000000000000007</v>
      </c>
      <c r="G30" s="28">
        <v>13.1</v>
      </c>
      <c r="H30" s="28">
        <v>14.8</v>
      </c>
      <c r="I30" s="28">
        <v>5.4</v>
      </c>
      <c r="J30" s="28">
        <v>11.2</v>
      </c>
      <c r="K30" s="28">
        <v>12</v>
      </c>
      <c r="L30" s="28">
        <v>7.7</v>
      </c>
      <c r="M30" s="28">
        <v>10</v>
      </c>
      <c r="N30" s="28">
        <v>8.6999999999999993</v>
      </c>
      <c r="O30" s="28">
        <v>13.5</v>
      </c>
      <c r="P30" s="28">
        <v>7.4</v>
      </c>
      <c r="Q30" s="28">
        <v>1.8</v>
      </c>
      <c r="R30" s="28">
        <v>5.0999999999999996</v>
      </c>
      <c r="S30" s="28">
        <v>9.6</v>
      </c>
      <c r="T30" s="28">
        <v>6.5</v>
      </c>
      <c r="U30" s="28">
        <v>18.5</v>
      </c>
      <c r="V30" s="28">
        <v>12.8</v>
      </c>
      <c r="W30" s="28">
        <v>14.1</v>
      </c>
      <c r="X30" s="28">
        <v>14.2</v>
      </c>
      <c r="Y30" s="28">
        <v>25.5</v>
      </c>
      <c r="Z30" s="28">
        <v>44</v>
      </c>
      <c r="AA30" s="28">
        <v>44.5</v>
      </c>
      <c r="AB30" s="28">
        <v>39.6</v>
      </c>
      <c r="AC30" s="28">
        <v>53.5</v>
      </c>
      <c r="AD30" s="28">
        <v>31.7</v>
      </c>
      <c r="AE30" s="28">
        <v>34.799999999999997</v>
      </c>
      <c r="AF30" s="28">
        <v>40.5</v>
      </c>
      <c r="AG30" s="28">
        <v>40.4</v>
      </c>
      <c r="AH30" s="28">
        <v>21.1</v>
      </c>
    </row>
    <row r="31" spans="1:34" ht="12.75" collapsed="1" x14ac:dyDescent="0.2">
      <c r="A31" s="1" t="s">
        <v>101</v>
      </c>
      <c r="B31" s="28">
        <v>2.5</v>
      </c>
      <c r="C31" s="28">
        <v>-7.2</v>
      </c>
      <c r="D31" s="28">
        <v>-9.4</v>
      </c>
      <c r="E31" s="28">
        <v>6.4</v>
      </c>
      <c r="F31" s="28">
        <v>-10.9</v>
      </c>
      <c r="G31" s="28">
        <v>10.4</v>
      </c>
      <c r="H31" s="28">
        <v>-25.6</v>
      </c>
      <c r="I31" s="28">
        <v>44.8</v>
      </c>
      <c r="J31" s="28">
        <v>34.200000000000003</v>
      </c>
      <c r="K31" s="28">
        <v>-49.2</v>
      </c>
      <c r="L31" s="28">
        <v>40.1</v>
      </c>
      <c r="M31" s="28">
        <v>-9.4</v>
      </c>
      <c r="N31" s="28">
        <v>129</v>
      </c>
      <c r="O31" s="28">
        <v>-34.200000000000003</v>
      </c>
      <c r="P31" s="28">
        <v>-88.8</v>
      </c>
      <c r="Q31" s="28">
        <v>11.5</v>
      </c>
      <c r="R31" s="28">
        <v>122.5</v>
      </c>
      <c r="S31" s="28">
        <v>-6</v>
      </c>
      <c r="T31" s="28">
        <v>51.5</v>
      </c>
      <c r="U31" s="28">
        <v>73.3</v>
      </c>
      <c r="V31" s="28">
        <v>78</v>
      </c>
      <c r="W31" s="28">
        <v>70.7</v>
      </c>
      <c r="X31" s="28">
        <v>64.900000000000006</v>
      </c>
      <c r="Y31" s="28">
        <v>-128.80000000000001</v>
      </c>
      <c r="Z31" s="28">
        <v>-7</v>
      </c>
      <c r="AA31" s="28">
        <v>-53.1</v>
      </c>
      <c r="AB31" s="28">
        <v>43.5</v>
      </c>
      <c r="AC31" s="28">
        <v>-89.4</v>
      </c>
      <c r="AD31" s="28">
        <v>152.69999999999999</v>
      </c>
      <c r="AE31" s="28">
        <v>-35.200000000000003</v>
      </c>
      <c r="AF31" s="28">
        <v>-23</v>
      </c>
      <c r="AG31" s="28">
        <v>152.80000000000001</v>
      </c>
      <c r="AH31" s="28">
        <v>-15.4</v>
      </c>
    </row>
    <row r="32" spans="1:34" ht="12.75" collapsed="1" x14ac:dyDescent="0.2">
      <c r="A32" s="66" t="s">
        <v>102</v>
      </c>
      <c r="B32" s="67">
        <v>-113.4</v>
      </c>
      <c r="C32" s="67">
        <v>-109.1</v>
      </c>
      <c r="D32" s="67">
        <v>-129.9</v>
      </c>
      <c r="E32" s="67">
        <v>-122.1</v>
      </c>
      <c r="F32" s="67">
        <v>-117</v>
      </c>
      <c r="G32" s="67">
        <v>-101.3</v>
      </c>
      <c r="H32" s="67">
        <v>-87.4</v>
      </c>
      <c r="I32" s="67">
        <v>-81.900000000000006</v>
      </c>
      <c r="J32" s="67">
        <v>-72.3</v>
      </c>
      <c r="K32" s="67">
        <v>-70.8</v>
      </c>
      <c r="L32" s="67">
        <v>-72.8</v>
      </c>
      <c r="M32" s="67">
        <v>-79.3</v>
      </c>
      <c r="N32" s="67">
        <v>-71.3</v>
      </c>
      <c r="O32" s="67">
        <v>-72.099999999999994</v>
      </c>
      <c r="P32" s="67">
        <v>-71.7</v>
      </c>
      <c r="Q32" s="67">
        <v>-62.5</v>
      </c>
      <c r="R32" s="67">
        <v>-70.900000000000006</v>
      </c>
      <c r="S32" s="67">
        <v>-73.400000000000006</v>
      </c>
      <c r="T32" s="67">
        <v>-67.8</v>
      </c>
      <c r="U32" s="67">
        <v>-63.6</v>
      </c>
      <c r="V32" s="67">
        <v>-59.1</v>
      </c>
      <c r="W32" s="67">
        <v>-74.5</v>
      </c>
      <c r="X32" s="67">
        <v>-73.900000000000006</v>
      </c>
      <c r="Y32" s="67">
        <v>-105</v>
      </c>
      <c r="Z32" s="67">
        <v>-145.6</v>
      </c>
      <c r="AA32" s="67">
        <v>-173.9</v>
      </c>
      <c r="AB32" s="67">
        <v>-198.4</v>
      </c>
      <c r="AC32" s="67">
        <v>-225.4</v>
      </c>
      <c r="AD32" s="67">
        <v>-222.4</v>
      </c>
      <c r="AE32" s="67">
        <v>-217.6</v>
      </c>
      <c r="AF32" s="67">
        <v>-214.4</v>
      </c>
      <c r="AG32" s="67">
        <v>-262</v>
      </c>
      <c r="AH32" s="67">
        <v>-197.3</v>
      </c>
    </row>
    <row r="33" spans="1:34" ht="12.75" x14ac:dyDescent="0.2">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4" ht="12.75" x14ac:dyDescent="0.2">
      <c r="A34" s="68" t="s">
        <v>103</v>
      </c>
      <c r="B34" s="69">
        <v>-11.6</v>
      </c>
      <c r="C34" s="69">
        <v>342.4</v>
      </c>
      <c r="D34" s="69">
        <v>462.5</v>
      </c>
      <c r="E34" s="69">
        <v>725.5</v>
      </c>
      <c r="F34" s="69">
        <v>829.1</v>
      </c>
      <c r="G34" s="69">
        <v>1423.4</v>
      </c>
      <c r="H34" s="69">
        <v>1065.2</v>
      </c>
      <c r="I34" s="69">
        <v>474</v>
      </c>
      <c r="J34" s="69">
        <v>640.4</v>
      </c>
      <c r="K34" s="69">
        <v>209.9</v>
      </c>
      <c r="L34" s="69">
        <v>281.89999999999998</v>
      </c>
      <c r="M34" s="69">
        <v>1.7</v>
      </c>
      <c r="N34" s="69">
        <v>363.7</v>
      </c>
      <c r="O34" s="69">
        <v>16.100000000000001</v>
      </c>
      <c r="P34" s="69">
        <v>-74.3</v>
      </c>
      <c r="Q34" s="69">
        <v>278.60000000000002</v>
      </c>
      <c r="R34" s="70">
        <v>824.5</v>
      </c>
      <c r="S34" s="69">
        <v>789.2</v>
      </c>
      <c r="T34" s="69">
        <v>1675.3</v>
      </c>
      <c r="U34" s="69">
        <v>2538</v>
      </c>
      <c r="V34" s="69">
        <v>3401.1</v>
      </c>
      <c r="W34" s="69">
        <v>3772.6</v>
      </c>
      <c r="X34" s="69">
        <v>3884.3</v>
      </c>
      <c r="Y34" s="69">
        <v>1177.7</v>
      </c>
      <c r="Z34" s="69">
        <v>1385.4</v>
      </c>
      <c r="AA34" s="69">
        <v>254.6</v>
      </c>
      <c r="AB34" s="69">
        <v>-338.4</v>
      </c>
      <c r="AC34" s="69">
        <v>-350.6</v>
      </c>
      <c r="AD34" s="69">
        <v>-311.10000000000002</v>
      </c>
      <c r="AE34" s="69">
        <v>-11.3</v>
      </c>
      <c r="AF34" s="69">
        <v>272.60000000000002</v>
      </c>
      <c r="AG34" s="69">
        <v>96.7</v>
      </c>
      <c r="AH34" s="69">
        <v>-58</v>
      </c>
    </row>
    <row r="35" spans="1:34" ht="12.75" x14ac:dyDescent="0.2">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1:34" ht="12.75" x14ac:dyDescent="0.2">
      <c r="A36" s="66" t="s">
        <v>104</v>
      </c>
      <c r="B36" s="67">
        <v>-57.8</v>
      </c>
      <c r="C36" s="67">
        <v>-72.3</v>
      </c>
      <c r="D36" s="67">
        <v>-80.599999999999994</v>
      </c>
      <c r="E36" s="67">
        <v>-58.6</v>
      </c>
      <c r="F36" s="67">
        <v>-100.4</v>
      </c>
      <c r="G36" s="67">
        <v>-89.8</v>
      </c>
      <c r="H36" s="67">
        <v>-141.80000000000001</v>
      </c>
      <c r="I36" s="67">
        <v>-93.2</v>
      </c>
      <c r="J36" s="67">
        <v>-143.19999999999999</v>
      </c>
      <c r="K36" s="67">
        <v>-58.2</v>
      </c>
      <c r="L36" s="67">
        <v>-61.6</v>
      </c>
      <c r="M36" s="67">
        <v>26.4</v>
      </c>
      <c r="N36" s="67">
        <v>-102.5</v>
      </c>
      <c r="O36" s="67">
        <v>-16.2</v>
      </c>
      <c r="P36" s="67">
        <v>-22.6</v>
      </c>
      <c r="Q36" s="67">
        <v>-165.1</v>
      </c>
      <c r="R36" s="71">
        <v>-133.1</v>
      </c>
      <c r="S36" s="71">
        <v>-171.1</v>
      </c>
      <c r="T36" s="71">
        <v>-294.8</v>
      </c>
      <c r="U36" s="71">
        <v>-563.79999999999995</v>
      </c>
      <c r="V36" s="71">
        <v>-731.6</v>
      </c>
      <c r="W36" s="71">
        <v>-790.5</v>
      </c>
      <c r="X36" s="71">
        <v>-817.8</v>
      </c>
      <c r="Y36" s="71">
        <v>-254.1</v>
      </c>
      <c r="Z36" s="71">
        <v>-402.8</v>
      </c>
      <c r="AA36" s="71">
        <v>-193.4</v>
      </c>
      <c r="AB36" s="71">
        <v>-95.1</v>
      </c>
      <c r="AC36" s="71">
        <v>-89.5</v>
      </c>
      <c r="AD36" s="71">
        <v>-102.8</v>
      </c>
      <c r="AE36" s="71">
        <v>892.1</v>
      </c>
      <c r="AF36" s="71">
        <v>-155.5</v>
      </c>
      <c r="AG36" s="71">
        <v>-103.5</v>
      </c>
      <c r="AH36" s="71">
        <v>-131.69999999999999</v>
      </c>
    </row>
    <row r="37" spans="1:34" ht="12.75" hidden="1" outlineLevel="2" x14ac:dyDescent="0.2">
      <c r="B37" s="20"/>
      <c r="C37" s="20"/>
      <c r="D37" s="20"/>
      <c r="E37" s="20"/>
      <c r="F37" s="20"/>
      <c r="G37" s="20"/>
      <c r="H37" s="20"/>
      <c r="I37" s="20"/>
      <c r="J37" s="20"/>
      <c r="K37" s="20"/>
      <c r="L37" s="20"/>
      <c r="M37" s="20"/>
      <c r="N37" s="20"/>
      <c r="O37" s="20"/>
      <c r="P37" s="20"/>
      <c r="Q37" s="20"/>
      <c r="R37" s="49"/>
      <c r="S37" s="49"/>
      <c r="T37" s="49"/>
      <c r="U37" s="49"/>
      <c r="V37" s="49"/>
      <c r="W37" s="49"/>
      <c r="X37" s="49"/>
      <c r="Y37" s="49"/>
      <c r="Z37" s="49"/>
      <c r="AA37" s="49"/>
      <c r="AB37" s="49"/>
      <c r="AC37" s="49"/>
      <c r="AD37" s="49"/>
      <c r="AE37" s="49"/>
      <c r="AF37" s="49"/>
      <c r="AG37" s="49"/>
      <c r="AH37" s="49"/>
    </row>
    <row r="38" spans="1:34" ht="12.75" hidden="1" outlineLevel="2" x14ac:dyDescent="0.2">
      <c r="A38" s="8" t="s">
        <v>105</v>
      </c>
      <c r="B38" s="24">
        <v>-69.3926551116475</v>
      </c>
      <c r="C38" s="24">
        <v>270.05536251913799</v>
      </c>
      <c r="D38" s="24">
        <v>381.91165404683397</v>
      </c>
      <c r="E38" s="24">
        <v>666.90513599138706</v>
      </c>
      <c r="F38" s="24">
        <v>728.69142955150494</v>
      </c>
      <c r="G38" s="24">
        <v>1333.5976445475801</v>
      </c>
      <c r="H38" s="24">
        <v>923.48156175458098</v>
      </c>
      <c r="I38" s="24">
        <v>380.83719938262601</v>
      </c>
      <c r="J38" s="24">
        <v>497.16582217251801</v>
      </c>
      <c r="K38" s="24">
        <v>151.655075291407</v>
      </c>
      <c r="L38" s="24">
        <v>220.321221075869</v>
      </c>
      <c r="M38" s="24">
        <v>28.135291471951</v>
      </c>
      <c r="N38" s="24">
        <v>261.23333838055697</v>
      </c>
      <c r="O38" s="24">
        <v>-8.6676852314204009E-2</v>
      </c>
      <c r="P38" s="24">
        <v>-96.884373994208602</v>
      </c>
      <c r="Q38" s="24">
        <v>113.443662401358</v>
      </c>
      <c r="R38" s="50">
        <v>691.35896602566197</v>
      </c>
      <c r="S38" s="50">
        <v>618.10033843062308</v>
      </c>
      <c r="T38" s="50">
        <v>1380.44190044419</v>
      </c>
      <c r="U38" s="50">
        <v>1974.2166870040501</v>
      </c>
      <c r="V38" s="50">
        <v>2669.5074627967501</v>
      </c>
      <c r="W38" s="50">
        <v>2982.1243177083602</v>
      </c>
      <c r="X38" s="50">
        <v>3066.5628719410101</v>
      </c>
      <c r="Y38" s="50">
        <v>923.61089414158801</v>
      </c>
      <c r="Z38" s="50">
        <v>982.61884985252595</v>
      </c>
      <c r="AA38" s="50">
        <v>61.153147678165801</v>
      </c>
      <c r="AB38" s="50">
        <v>-433.52208906421498</v>
      </c>
      <c r="AC38" s="50">
        <v>-440.147499475811</v>
      </c>
      <c r="AD38" s="50">
        <v>-413.90636802728301</v>
      </c>
      <c r="AE38" s="50">
        <v>880.826281398417</v>
      </c>
      <c r="AF38" s="50">
        <v>117.10838169792099</v>
      </c>
      <c r="AG38" s="50">
        <v>-6.7636754696877004</v>
      </c>
      <c r="AH38" s="50">
        <v>-189.75880114132801</v>
      </c>
    </row>
    <row r="39" spans="1:34" ht="12.75" hidden="1" outlineLevel="2" x14ac:dyDescent="0.2">
      <c r="B39" s="20"/>
      <c r="C39" s="20"/>
      <c r="D39" s="20"/>
      <c r="E39" s="20"/>
      <c r="F39" s="20"/>
      <c r="G39" s="20"/>
      <c r="H39" s="20"/>
      <c r="I39" s="20"/>
      <c r="J39" s="20"/>
      <c r="K39" s="20"/>
      <c r="L39" s="20"/>
      <c r="M39" s="20"/>
      <c r="N39" s="20"/>
      <c r="O39" s="20"/>
      <c r="P39" s="20"/>
      <c r="Q39" s="20"/>
      <c r="R39" s="49"/>
      <c r="S39" s="49"/>
      <c r="T39" s="49"/>
      <c r="U39" s="49"/>
      <c r="V39" s="49"/>
      <c r="W39" s="49"/>
      <c r="X39" s="49"/>
      <c r="Y39" s="49"/>
      <c r="Z39" s="49"/>
      <c r="AA39" s="49"/>
      <c r="AB39" s="49"/>
      <c r="AC39" s="49"/>
      <c r="AD39" s="49"/>
      <c r="AE39" s="49"/>
      <c r="AF39" s="49"/>
      <c r="AG39" s="49"/>
      <c r="AH39" s="49"/>
    </row>
    <row r="40" spans="1:34" ht="12.75" hidden="1" outlineLevel="2" x14ac:dyDescent="0.2">
      <c r="A40" s="1" t="s">
        <v>106</v>
      </c>
      <c r="B40" s="20">
        <v>0</v>
      </c>
      <c r="C40" s="20">
        <v>0</v>
      </c>
      <c r="D40" s="20">
        <v>0</v>
      </c>
      <c r="E40" s="20">
        <v>0</v>
      </c>
      <c r="F40" s="20">
        <v>0</v>
      </c>
      <c r="G40" s="20">
        <v>0</v>
      </c>
      <c r="H40" s="20">
        <v>0</v>
      </c>
      <c r="I40" s="20">
        <v>0</v>
      </c>
      <c r="J40" s="20">
        <v>0</v>
      </c>
      <c r="K40" s="20">
        <v>0</v>
      </c>
      <c r="L40" s="20">
        <v>0</v>
      </c>
      <c r="M40" s="20">
        <v>0</v>
      </c>
      <c r="N40" s="20">
        <v>0</v>
      </c>
      <c r="O40" s="20">
        <v>0</v>
      </c>
      <c r="P40" s="20">
        <v>0</v>
      </c>
      <c r="Q40" s="20">
        <v>0</v>
      </c>
      <c r="R40" s="49">
        <v>0</v>
      </c>
      <c r="S40" s="49">
        <v>0</v>
      </c>
      <c r="T40" s="49">
        <v>0</v>
      </c>
      <c r="U40" s="49">
        <v>0</v>
      </c>
      <c r="V40" s="49">
        <v>0</v>
      </c>
      <c r="W40" s="49">
        <v>0</v>
      </c>
      <c r="X40" s="49">
        <v>0</v>
      </c>
      <c r="Y40" s="49">
        <v>0</v>
      </c>
      <c r="Z40" s="49">
        <v>0</v>
      </c>
      <c r="AA40" s="49">
        <v>0</v>
      </c>
      <c r="AB40" s="49">
        <v>0</v>
      </c>
      <c r="AC40" s="49">
        <v>0</v>
      </c>
      <c r="AD40" s="49">
        <v>0</v>
      </c>
      <c r="AE40" s="49">
        <v>0</v>
      </c>
      <c r="AF40" s="49">
        <v>0</v>
      </c>
      <c r="AG40" s="49">
        <v>0</v>
      </c>
      <c r="AH40" s="49">
        <v>0</v>
      </c>
    </row>
    <row r="41" spans="1:34" ht="12.75" collapsed="1" x14ac:dyDescent="0.2">
      <c r="A41" s="3"/>
      <c r="B41" s="22"/>
      <c r="C41" s="22"/>
      <c r="D41" s="22"/>
      <c r="E41" s="22"/>
      <c r="F41" s="22"/>
      <c r="G41" s="22"/>
      <c r="H41" s="22"/>
      <c r="I41" s="22"/>
      <c r="J41" s="22"/>
      <c r="K41" s="22"/>
      <c r="L41" s="22"/>
      <c r="M41" s="22"/>
      <c r="N41" s="22"/>
      <c r="O41" s="22"/>
      <c r="P41" s="22"/>
      <c r="Q41" s="22"/>
      <c r="R41" s="51"/>
      <c r="S41" s="51"/>
      <c r="T41" s="51"/>
      <c r="U41" s="51"/>
      <c r="V41" s="51"/>
      <c r="W41" s="51"/>
      <c r="X41" s="51"/>
      <c r="Y41" s="51"/>
      <c r="Z41" s="51"/>
      <c r="AA41" s="51"/>
      <c r="AB41" s="51"/>
      <c r="AC41" s="51"/>
      <c r="AD41" s="51"/>
      <c r="AE41" s="51"/>
      <c r="AF41" s="51"/>
      <c r="AG41" s="51"/>
      <c r="AH41" s="51"/>
    </row>
    <row r="42" spans="1:34" ht="12.75" x14ac:dyDescent="0.2">
      <c r="A42" s="61" t="s">
        <v>107</v>
      </c>
      <c r="B42" s="72">
        <v>-69.400000000000006</v>
      </c>
      <c r="C42" s="72">
        <v>270.10000000000002</v>
      </c>
      <c r="D42" s="72">
        <v>381.9</v>
      </c>
      <c r="E42" s="72">
        <v>666.9</v>
      </c>
      <c r="F42" s="72">
        <v>728.7</v>
      </c>
      <c r="G42" s="72">
        <v>1333.6</v>
      </c>
      <c r="H42" s="72">
        <v>923.5</v>
      </c>
      <c r="I42" s="72">
        <v>380.8</v>
      </c>
      <c r="J42" s="72">
        <v>497.2</v>
      </c>
      <c r="K42" s="72">
        <v>151.69999999999999</v>
      </c>
      <c r="L42" s="72">
        <v>220.3</v>
      </c>
      <c r="M42" s="72">
        <v>28.1</v>
      </c>
      <c r="N42" s="72">
        <v>261.2</v>
      </c>
      <c r="O42" s="72">
        <v>-0.1</v>
      </c>
      <c r="P42" s="72">
        <v>-96.9</v>
      </c>
      <c r="Q42" s="72">
        <v>113.4</v>
      </c>
      <c r="R42" s="73">
        <v>691.4</v>
      </c>
      <c r="S42" s="73">
        <v>618.1</v>
      </c>
      <c r="T42" s="73">
        <v>1380.4</v>
      </c>
      <c r="U42" s="73">
        <v>1974.2</v>
      </c>
      <c r="V42" s="73">
        <v>2669.5</v>
      </c>
      <c r="W42" s="73">
        <v>2982.1</v>
      </c>
      <c r="X42" s="73">
        <v>3066.6</v>
      </c>
      <c r="Y42" s="73">
        <v>923.6</v>
      </c>
      <c r="Z42" s="73">
        <v>982.6</v>
      </c>
      <c r="AA42" s="73">
        <v>61.2</v>
      </c>
      <c r="AB42" s="73">
        <v>-433.5</v>
      </c>
      <c r="AC42" s="73">
        <v>-440.1</v>
      </c>
      <c r="AD42" s="73">
        <v>-413.9</v>
      </c>
      <c r="AE42" s="73">
        <v>880.8</v>
      </c>
      <c r="AF42" s="73">
        <v>117.1</v>
      </c>
      <c r="AG42" s="73">
        <v>-6.8</v>
      </c>
      <c r="AH42" s="73">
        <v>-189.8</v>
      </c>
    </row>
    <row r="43" spans="1:34" ht="12.75" x14ac:dyDescent="0.2">
      <c r="A43" s="3" t="s">
        <v>108</v>
      </c>
      <c r="B43" s="20"/>
      <c r="C43" s="20"/>
      <c r="D43" s="20"/>
      <c r="E43" s="20"/>
      <c r="F43" s="20"/>
      <c r="G43" s="20"/>
      <c r="H43" s="20"/>
      <c r="I43" s="20"/>
      <c r="J43" s="20"/>
      <c r="K43" s="20"/>
      <c r="L43" s="20"/>
      <c r="M43" s="20"/>
      <c r="N43" s="20"/>
      <c r="O43" s="20"/>
      <c r="P43" s="20"/>
      <c r="Q43" s="20"/>
      <c r="R43" s="49"/>
      <c r="S43" s="49"/>
      <c r="T43" s="49"/>
      <c r="U43" s="49"/>
      <c r="V43" s="49"/>
      <c r="W43" s="49"/>
      <c r="X43" s="49"/>
      <c r="Y43" s="49"/>
      <c r="Z43" s="49"/>
      <c r="AA43" s="49"/>
      <c r="AB43" s="49"/>
      <c r="AC43" s="49"/>
      <c r="AD43" s="49"/>
      <c r="AE43" s="49"/>
      <c r="AF43" s="49"/>
      <c r="AG43" s="49"/>
      <c r="AH43" s="49"/>
    </row>
    <row r="44" spans="1:34" ht="12.75" x14ac:dyDescent="0.2">
      <c r="A44" s="1" t="s">
        <v>109</v>
      </c>
      <c r="B44" s="28">
        <v>7.8</v>
      </c>
      <c r="C44" s="28">
        <v>10.3</v>
      </c>
      <c r="D44" s="28">
        <v>9</v>
      </c>
      <c r="E44" s="28">
        <v>11.6</v>
      </c>
      <c r="F44" s="28">
        <v>6.1</v>
      </c>
      <c r="G44" s="28">
        <v>7</v>
      </c>
      <c r="H44" s="28">
        <v>8.6999999999999993</v>
      </c>
      <c r="I44" s="28">
        <v>7.5</v>
      </c>
      <c r="J44" s="28">
        <v>7.4</v>
      </c>
      <c r="K44" s="28">
        <v>8.9</v>
      </c>
      <c r="L44" s="28">
        <v>14.6</v>
      </c>
      <c r="M44" s="28">
        <v>11.2</v>
      </c>
      <c r="N44" s="28">
        <v>10.4</v>
      </c>
      <c r="O44" s="28">
        <v>12.8</v>
      </c>
      <c r="P44" s="28">
        <v>7.7</v>
      </c>
      <c r="Q44" s="28">
        <v>7.6</v>
      </c>
      <c r="R44" s="52">
        <v>7.7</v>
      </c>
      <c r="S44" s="52">
        <v>9.3000000000000007</v>
      </c>
      <c r="T44" s="52">
        <v>9.1999999999999993</v>
      </c>
      <c r="U44" s="52">
        <v>10</v>
      </c>
      <c r="V44" s="52">
        <v>11.2</v>
      </c>
      <c r="W44" s="52">
        <v>19.7</v>
      </c>
      <c r="X44" s="52">
        <v>20.100000000000001</v>
      </c>
      <c r="Y44" s="52">
        <v>29.4</v>
      </c>
      <c r="Z44" s="52">
        <v>30.4</v>
      </c>
      <c r="AA44" s="52">
        <v>24.7</v>
      </c>
      <c r="AB44" s="52">
        <v>22.5</v>
      </c>
      <c r="AC44" s="52">
        <v>20.5</v>
      </c>
      <c r="AD44" s="52">
        <v>25.1</v>
      </c>
      <c r="AE44" s="52">
        <v>27.3</v>
      </c>
      <c r="AF44" s="52">
        <v>24.8</v>
      </c>
      <c r="AG44" s="52">
        <v>11.7</v>
      </c>
      <c r="AH44" s="52">
        <v>22.5</v>
      </c>
    </row>
    <row r="45" spans="1:34" ht="12.75" x14ac:dyDescent="0.2">
      <c r="A45" s="1" t="s">
        <v>110</v>
      </c>
      <c r="B45" s="28">
        <v>-77.2</v>
      </c>
      <c r="C45" s="28">
        <v>259.8</v>
      </c>
      <c r="D45" s="28">
        <v>372.9</v>
      </c>
      <c r="E45" s="28">
        <v>655.29999999999995</v>
      </c>
      <c r="F45" s="28">
        <v>722.6</v>
      </c>
      <c r="G45" s="28">
        <v>1326.6</v>
      </c>
      <c r="H45" s="28">
        <v>914.8</v>
      </c>
      <c r="I45" s="28">
        <v>373.3</v>
      </c>
      <c r="J45" s="28">
        <v>489.8</v>
      </c>
      <c r="K45" s="28">
        <v>142.80000000000001</v>
      </c>
      <c r="L45" s="28">
        <v>205.7</v>
      </c>
      <c r="M45" s="28">
        <v>17</v>
      </c>
      <c r="N45" s="28">
        <v>250.8</v>
      </c>
      <c r="O45" s="28">
        <v>-12.9</v>
      </c>
      <c r="P45" s="28">
        <v>-104.6</v>
      </c>
      <c r="Q45" s="28">
        <v>105.9</v>
      </c>
      <c r="R45" s="52">
        <v>683.7</v>
      </c>
      <c r="S45" s="52">
        <v>608.79999999999995</v>
      </c>
      <c r="T45" s="52">
        <v>1371.2</v>
      </c>
      <c r="U45" s="52">
        <v>1964.2</v>
      </c>
      <c r="V45" s="52">
        <v>2658.3</v>
      </c>
      <c r="W45" s="52">
        <v>2962.4</v>
      </c>
      <c r="X45" s="52">
        <v>3046.5</v>
      </c>
      <c r="Y45" s="52">
        <v>894.2</v>
      </c>
      <c r="Z45" s="52">
        <v>952.2</v>
      </c>
      <c r="AA45" s="52">
        <v>36.5</v>
      </c>
      <c r="AB45" s="52">
        <v>-456</v>
      </c>
      <c r="AC45" s="52">
        <v>-460.7</v>
      </c>
      <c r="AD45" s="52">
        <v>-439</v>
      </c>
      <c r="AE45" s="52">
        <v>853.6</v>
      </c>
      <c r="AF45" s="52">
        <v>92.3</v>
      </c>
      <c r="AG45" s="52">
        <v>-18.399999999999999</v>
      </c>
      <c r="AH45" s="52">
        <v>-212.2</v>
      </c>
    </row>
    <row r="46" spans="1:34" ht="12.75" x14ac:dyDescent="0.2">
      <c r="A46" s="3"/>
      <c r="B46" s="17"/>
      <c r="C46" s="17"/>
      <c r="D46" s="17"/>
      <c r="E46" s="17"/>
      <c r="F46" s="17"/>
      <c r="G46" s="17"/>
      <c r="H46" s="17"/>
      <c r="I46" s="17"/>
      <c r="J46" s="17"/>
      <c r="K46" s="17"/>
      <c r="L46" s="17"/>
      <c r="M46" s="17"/>
      <c r="N46" s="17"/>
      <c r="O46" s="17"/>
      <c r="P46" s="17"/>
      <c r="Q46" s="17"/>
      <c r="R46" s="53"/>
      <c r="S46" s="53"/>
      <c r="T46" s="53"/>
      <c r="U46" s="53"/>
      <c r="V46" s="53"/>
      <c r="W46" s="53"/>
      <c r="X46" s="53"/>
      <c r="Y46" s="53"/>
      <c r="Z46" s="53"/>
      <c r="AA46" s="53"/>
      <c r="AB46" s="53"/>
      <c r="AC46" s="53"/>
      <c r="AD46" s="53"/>
      <c r="AE46" s="53"/>
      <c r="AF46" s="53"/>
      <c r="AG46" s="53"/>
      <c r="AH46" s="53"/>
    </row>
    <row r="47" spans="1:34" ht="12.75" x14ac:dyDescent="0.2">
      <c r="B47" s="17"/>
      <c r="C47" s="17"/>
      <c r="D47" s="17"/>
      <c r="E47" s="17"/>
      <c r="F47" s="17"/>
      <c r="G47" s="17"/>
      <c r="H47" s="17"/>
      <c r="I47" s="17"/>
      <c r="J47" s="17"/>
      <c r="K47" s="17"/>
      <c r="L47" s="17"/>
      <c r="M47" s="17"/>
      <c r="N47" s="17"/>
      <c r="O47" s="17"/>
      <c r="P47" s="17"/>
      <c r="Q47" s="17"/>
      <c r="R47" s="53"/>
      <c r="S47" s="53"/>
      <c r="T47" s="53"/>
      <c r="U47" s="53"/>
      <c r="V47" s="53"/>
      <c r="W47" s="53"/>
      <c r="X47" s="53"/>
      <c r="Y47" s="53"/>
      <c r="Z47" s="53"/>
      <c r="AA47" s="53"/>
      <c r="AB47" s="53"/>
      <c r="AC47" s="53"/>
      <c r="AD47" s="53"/>
      <c r="AE47" s="53"/>
      <c r="AF47" s="53"/>
      <c r="AG47" s="53"/>
      <c r="AH47" s="53"/>
    </row>
    <row r="48" spans="1:34" ht="12.75" x14ac:dyDescent="0.2">
      <c r="A48" s="61" t="s">
        <v>111</v>
      </c>
      <c r="B48" s="74"/>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row>
    <row r="49" spans="1:35" ht="12.75" x14ac:dyDescent="0.2">
      <c r="A49" s="1" t="s">
        <v>112</v>
      </c>
      <c r="B49" s="19">
        <f t="shared" ref="B49:S49" si="0">B45/B50</f>
        <v>-0.13280341696448464</v>
      </c>
      <c r="C49" s="19">
        <f t="shared" si="0"/>
        <v>0.44692134361882269</v>
      </c>
      <c r="D49" s="19">
        <f t="shared" si="0"/>
        <v>0.64148178997482275</v>
      </c>
      <c r="E49" s="19">
        <f t="shared" si="0"/>
        <v>1.1272808178345437</v>
      </c>
      <c r="F49" s="34">
        <f t="shared" si="0"/>
        <v>1.243053744799697</v>
      </c>
      <c r="G49" s="34">
        <f t="shared" si="0"/>
        <v>2.2820856599104316</v>
      </c>
      <c r="H49" s="34">
        <f t="shared" si="0"/>
        <v>1.5736860859988413</v>
      </c>
      <c r="I49" s="34">
        <f t="shared" si="0"/>
        <v>0.64216989058085649</v>
      </c>
      <c r="J49" s="34">
        <f t="shared" si="0"/>
        <v>0.84257919208814225</v>
      </c>
      <c r="K49" s="34">
        <f t="shared" si="0"/>
        <v>0.24565191635399491</v>
      </c>
      <c r="L49" s="34">
        <f t="shared" si="0"/>
        <v>0.35385573665277836</v>
      </c>
      <c r="M49" s="34">
        <f t="shared" si="0"/>
        <v>2.9244275756427966E-2</v>
      </c>
      <c r="N49" s="34">
        <f t="shared" si="0"/>
        <v>0.43143907998306669</v>
      </c>
      <c r="O49" s="34">
        <f t="shared" si="0"/>
        <v>-2.2191244544583575E-2</v>
      </c>
      <c r="P49" s="34">
        <f t="shared" si="0"/>
        <v>-0.17993830847778616</v>
      </c>
      <c r="Q49" s="34">
        <f t="shared" si="0"/>
        <v>0.1821746354473954</v>
      </c>
      <c r="R49" s="34">
        <f t="shared" si="0"/>
        <v>1.1746860121063243</v>
      </c>
      <c r="S49" s="34">
        <f t="shared" si="0"/>
        <v>0.97649203933245599</v>
      </c>
      <c r="T49" s="34">
        <v>2.1624090668782756</v>
      </c>
      <c r="U49" s="34">
        <f t="shared" ref="U49:V49" si="1">U45/U50</f>
        <v>3.1098246480518652</v>
      </c>
      <c r="V49" s="34">
        <f t="shared" si="1"/>
        <v>4.1978986347067577</v>
      </c>
      <c r="W49" s="34">
        <f t="shared" ref="W49:X49" si="2">W45/W50</f>
        <v>4.6745974216391923</v>
      </c>
      <c r="X49" s="34">
        <f t="shared" si="2"/>
        <v>4.8109056366181182</v>
      </c>
      <c r="Y49" s="34">
        <f t="shared" ref="Y49:Z49" si="3">Y45/Y50</f>
        <v>1.4103328488830009</v>
      </c>
      <c r="Z49" s="34">
        <f t="shared" si="3"/>
        <v>1.4992019961271561</v>
      </c>
      <c r="AA49" s="34">
        <f t="shared" ref="AA49" si="4">AA45/AA50</f>
        <v>5.740435245902506E-2</v>
      </c>
      <c r="AB49" s="34">
        <f t="shared" ref="AB49:AG49" si="5">AB45/AB50</f>
        <v>-0.7179860042893712</v>
      </c>
      <c r="AC49" s="34">
        <f t="shared" si="5"/>
        <v>-0.72678191908187106</v>
      </c>
      <c r="AD49" s="34">
        <f t="shared" si="5"/>
        <v>-0.69251791232679372</v>
      </c>
      <c r="AE49" s="34">
        <f t="shared" si="5"/>
        <v>1.3464671975415403</v>
      </c>
      <c r="AF49" s="34">
        <f t="shared" si="5"/>
        <v>0.14555063037418203</v>
      </c>
      <c r="AG49" s="34">
        <f t="shared" si="5"/>
        <v>-2.9014326041090228E-2</v>
      </c>
      <c r="AH49" s="34">
        <f t="shared" ref="AH49" si="6">AH45/AH50</f>
        <v>-0.33459604821063454</v>
      </c>
    </row>
    <row r="50" spans="1:35" ht="12.75" x14ac:dyDescent="0.2">
      <c r="A50" s="1" t="s">
        <v>113</v>
      </c>
      <c r="B50" s="16">
        <f t="shared" ref="B50:Q50" si="7">581.310344</f>
        <v>581.31034399999999</v>
      </c>
      <c r="C50" s="16">
        <f t="shared" si="7"/>
        <v>581.31034399999999</v>
      </c>
      <c r="D50" s="16">
        <f t="shared" si="7"/>
        <v>581.31034399999999</v>
      </c>
      <c r="E50" s="16">
        <f t="shared" si="7"/>
        <v>581.31034399999999</v>
      </c>
      <c r="F50" s="16">
        <f t="shared" si="7"/>
        <v>581.31034399999999</v>
      </c>
      <c r="G50" s="16">
        <f t="shared" si="7"/>
        <v>581.31034399999999</v>
      </c>
      <c r="H50" s="16">
        <f t="shared" si="7"/>
        <v>581.31034399999999</v>
      </c>
      <c r="I50" s="16">
        <f t="shared" si="7"/>
        <v>581.31034399999999</v>
      </c>
      <c r="J50" s="16">
        <f t="shared" si="7"/>
        <v>581.31034399999999</v>
      </c>
      <c r="K50" s="16">
        <f t="shared" si="7"/>
        <v>581.31034399999999</v>
      </c>
      <c r="L50" s="16">
        <f t="shared" si="7"/>
        <v>581.31034399999999</v>
      </c>
      <c r="M50" s="16">
        <f t="shared" si="7"/>
        <v>581.31034399999999</v>
      </c>
      <c r="N50" s="16">
        <f t="shared" si="7"/>
        <v>581.31034399999999</v>
      </c>
      <c r="O50" s="16">
        <f t="shared" si="7"/>
        <v>581.31034399999999</v>
      </c>
      <c r="P50" s="16">
        <f t="shared" si="7"/>
        <v>581.31034399999999</v>
      </c>
      <c r="Q50" s="16">
        <f t="shared" si="7"/>
        <v>581.31034399999999</v>
      </c>
      <c r="R50" s="14">
        <v>582.02787208988775</v>
      </c>
      <c r="S50" s="14">
        <v>623.45618343820229</v>
      </c>
      <c r="T50" s="14">
        <v>634.10758907865159</v>
      </c>
      <c r="U50" s="14">
        <v>631.611175</v>
      </c>
      <c r="V50" s="14">
        <v>633.24539997752811</v>
      </c>
      <c r="W50" s="86">
        <v>633.72302100000002</v>
      </c>
      <c r="X50" s="86">
        <v>633.24875399999996</v>
      </c>
      <c r="Y50" s="86">
        <v>634.03472499999998</v>
      </c>
      <c r="Z50" s="86">
        <v>635.13789499999996</v>
      </c>
      <c r="AA50" s="86">
        <v>635.84028799999999</v>
      </c>
      <c r="AB50" s="86">
        <v>635.10987299999999</v>
      </c>
      <c r="AC50" s="86">
        <v>633.89028800000006</v>
      </c>
      <c r="AD50" s="86">
        <v>633.91862100000003</v>
      </c>
      <c r="AE50" s="86">
        <v>633.955288</v>
      </c>
      <c r="AF50" s="86">
        <v>634.143595</v>
      </c>
      <c r="AG50" s="86">
        <v>634.16947800000003</v>
      </c>
      <c r="AH50" s="86">
        <v>634.19756788764005</v>
      </c>
      <c r="AI50" s="93"/>
    </row>
    <row r="51" spans="1:35" ht="12.75" x14ac:dyDescent="0.2">
      <c r="A51" s="89" t="s">
        <v>176</v>
      </c>
      <c r="B51" s="89"/>
      <c r="C51" s="89"/>
      <c r="D51" s="89"/>
      <c r="E51" s="89"/>
      <c r="F51" s="89"/>
      <c r="G51" s="89"/>
    </row>
    <row r="52" spans="1:35" ht="12.75" x14ac:dyDescent="0.2">
      <c r="A52" s="89"/>
      <c r="B52" s="89"/>
      <c r="C52" s="89"/>
      <c r="D52" s="89"/>
      <c r="E52" s="89"/>
      <c r="F52" s="89"/>
      <c r="G52" s="89"/>
    </row>
    <row r="53" spans="1:35" ht="12.75" x14ac:dyDescent="0.2">
      <c r="A53" s="89"/>
      <c r="B53" s="89"/>
      <c r="C53" s="89"/>
      <c r="D53" s="89"/>
      <c r="E53" s="89"/>
      <c r="F53" s="89"/>
      <c r="G53" s="89"/>
      <c r="H53" s="26"/>
      <c r="I53" s="26"/>
      <c r="J53" s="26"/>
      <c r="K53" s="26"/>
      <c r="L53" s="26"/>
    </row>
    <row r="54" spans="1:35" ht="12.75" x14ac:dyDescent="0.2">
      <c r="A54" s="89"/>
      <c r="B54" s="89"/>
      <c r="C54" s="89"/>
      <c r="D54" s="89"/>
      <c r="E54" s="89"/>
      <c r="F54" s="89"/>
      <c r="G54" s="89"/>
      <c r="H54" s="26"/>
      <c r="I54" s="26"/>
      <c r="J54" s="26"/>
      <c r="K54" s="26"/>
      <c r="L54" s="26"/>
      <c r="W54" s="85"/>
      <c r="X54" s="85"/>
      <c r="Y54" s="85"/>
      <c r="Z54" s="85"/>
      <c r="AA54" s="85"/>
      <c r="AB54" s="85"/>
      <c r="AC54" s="85"/>
      <c r="AD54" s="85"/>
      <c r="AE54" s="85"/>
      <c r="AF54" s="85"/>
      <c r="AG54" s="85"/>
      <c r="AH54" s="85"/>
    </row>
    <row r="55" spans="1:35" ht="12.75" x14ac:dyDescent="0.2">
      <c r="A55" s="89"/>
      <c r="B55" s="89"/>
      <c r="C55" s="89"/>
      <c r="D55" s="89"/>
      <c r="E55" s="89"/>
      <c r="F55" s="89"/>
      <c r="G55" s="89"/>
      <c r="H55" s="26"/>
      <c r="I55" s="26"/>
      <c r="J55" s="26"/>
      <c r="K55" s="26"/>
      <c r="L55" s="26"/>
      <c r="M55" s="26"/>
    </row>
    <row r="56" spans="1:35" ht="12.75" x14ac:dyDescent="0.2">
      <c r="A56" s="89"/>
      <c r="B56" s="89"/>
      <c r="C56" s="89"/>
      <c r="D56" s="89"/>
      <c r="E56" s="89"/>
      <c r="F56" s="89"/>
      <c r="G56" s="89"/>
      <c r="H56" s="26"/>
      <c r="I56" s="26"/>
      <c r="J56" s="26"/>
      <c r="K56" s="26"/>
      <c r="L56" s="26"/>
      <c r="M56" s="26"/>
    </row>
    <row r="57" spans="1:35" ht="12.75" x14ac:dyDescent="0.2">
      <c r="A57" s="89"/>
      <c r="B57" s="89"/>
      <c r="C57" s="89"/>
      <c r="D57" s="89"/>
      <c r="E57" s="89"/>
      <c r="F57" s="89"/>
      <c r="G57" s="89"/>
      <c r="H57" s="26"/>
      <c r="I57" s="26"/>
      <c r="J57" s="26"/>
      <c r="K57" s="26"/>
      <c r="L57" s="26"/>
      <c r="M57" s="26"/>
    </row>
    <row r="58" spans="1:35" ht="12.75" x14ac:dyDescent="0.2">
      <c r="B58" s="26"/>
      <c r="C58" s="26"/>
      <c r="D58" s="26"/>
      <c r="E58" s="26"/>
      <c r="F58" s="26"/>
      <c r="G58" s="26"/>
      <c r="H58" s="26"/>
      <c r="I58" s="26"/>
      <c r="J58" s="26"/>
      <c r="K58" s="26"/>
      <c r="L58" s="26"/>
      <c r="M58" s="26"/>
    </row>
    <row r="59" spans="1:35" ht="12.75" x14ac:dyDescent="0.2">
      <c r="B59" s="26"/>
      <c r="C59" s="26"/>
      <c r="D59" s="26"/>
      <c r="E59" s="26"/>
      <c r="F59" s="26"/>
      <c r="G59" s="26"/>
      <c r="H59" s="26"/>
      <c r="I59" s="26"/>
      <c r="J59" s="26"/>
      <c r="K59" s="26"/>
      <c r="L59" s="26"/>
      <c r="M59" s="26"/>
    </row>
    <row r="60" spans="1:35" ht="12.75" x14ac:dyDescent="0.2">
      <c r="B60" s="26"/>
      <c r="C60" s="26"/>
      <c r="D60" s="26"/>
      <c r="E60" s="26"/>
      <c r="F60" s="26"/>
      <c r="G60" s="26"/>
      <c r="H60" s="26"/>
      <c r="I60" s="26"/>
      <c r="J60" s="26"/>
      <c r="K60" s="26"/>
      <c r="L60" s="26"/>
      <c r="M60" s="26"/>
    </row>
    <row r="61" spans="1:35" ht="12.75" x14ac:dyDescent="0.2">
      <c r="B61" s="26"/>
      <c r="C61" s="26"/>
      <c r="D61" s="26"/>
      <c r="E61" s="26"/>
      <c r="F61" s="26"/>
      <c r="G61" s="26"/>
      <c r="H61" s="26"/>
      <c r="I61" s="26"/>
      <c r="J61" s="26"/>
      <c r="K61" s="26"/>
      <c r="L61" s="26"/>
      <c r="M61" s="26"/>
    </row>
    <row r="62" spans="1:35" ht="12.75" x14ac:dyDescent="0.2">
      <c r="B62" s="26"/>
      <c r="C62" s="26"/>
      <c r="D62" s="26"/>
      <c r="E62" s="26"/>
      <c r="F62" s="26"/>
      <c r="G62" s="26"/>
      <c r="H62" s="26"/>
      <c r="I62" s="26"/>
      <c r="J62" s="26"/>
      <c r="K62" s="26"/>
      <c r="L62" s="26"/>
      <c r="M62" s="26"/>
    </row>
    <row r="63" spans="1:35" ht="12.75" x14ac:dyDescent="0.2">
      <c r="B63" s="26"/>
      <c r="C63" s="26"/>
      <c r="D63" s="26"/>
      <c r="E63" s="26"/>
      <c r="F63" s="26"/>
      <c r="G63" s="26"/>
      <c r="H63" s="26"/>
      <c r="I63" s="26"/>
      <c r="J63" s="26"/>
      <c r="K63" s="26"/>
      <c r="L63" s="26"/>
      <c r="M63" s="26"/>
    </row>
    <row r="64" spans="1:35" ht="12.75" x14ac:dyDescent="0.2">
      <c r="B64" s="26"/>
      <c r="C64" s="26"/>
      <c r="D64" s="26"/>
      <c r="E64" s="26"/>
      <c r="F64" s="26"/>
      <c r="G64" s="26"/>
      <c r="H64" s="26"/>
      <c r="I64" s="26"/>
      <c r="J64" s="26"/>
      <c r="K64" s="26"/>
      <c r="L64" s="26"/>
      <c r="M64" s="26"/>
    </row>
    <row r="65" spans="2:13" ht="12.75" x14ac:dyDescent="0.2">
      <c r="B65" s="26"/>
      <c r="C65" s="26"/>
      <c r="D65" s="26"/>
      <c r="E65" s="26"/>
      <c r="F65" s="26"/>
      <c r="G65" s="26"/>
      <c r="H65" s="26"/>
      <c r="I65" s="26"/>
      <c r="J65" s="26"/>
      <c r="K65" s="26"/>
      <c r="L65" s="26"/>
      <c r="M65" s="26"/>
    </row>
    <row r="66" spans="2:13" ht="12.75" x14ac:dyDescent="0.2">
      <c r="B66" s="26"/>
      <c r="C66" s="26"/>
      <c r="D66" s="26"/>
      <c r="E66" s="26"/>
      <c r="F66" s="26"/>
      <c r="G66" s="26"/>
      <c r="H66" s="26"/>
      <c r="I66" s="26"/>
      <c r="J66" s="26"/>
      <c r="K66" s="26"/>
      <c r="L66" s="26"/>
      <c r="M66" s="26"/>
    </row>
    <row r="67" spans="2:13" ht="12.75" x14ac:dyDescent="0.2">
      <c r="B67" s="26"/>
      <c r="C67" s="26"/>
      <c r="D67" s="26"/>
      <c r="E67" s="26"/>
      <c r="F67" s="26"/>
      <c r="G67" s="26"/>
      <c r="H67" s="26"/>
      <c r="I67" s="26"/>
      <c r="J67" s="26"/>
      <c r="K67" s="26"/>
      <c r="L67" s="26"/>
      <c r="M67" s="26"/>
    </row>
    <row r="68" spans="2:13" ht="12.75" x14ac:dyDescent="0.2">
      <c r="B68" s="26"/>
      <c r="C68" s="26"/>
      <c r="D68" s="26"/>
      <c r="E68" s="26"/>
      <c r="F68" s="26"/>
      <c r="G68" s="26"/>
      <c r="H68" s="26"/>
      <c r="I68" s="26"/>
      <c r="J68" s="26"/>
      <c r="K68" s="26"/>
      <c r="L68" s="26"/>
      <c r="M68" s="26"/>
    </row>
    <row r="69" spans="2:13" ht="12.75" x14ac:dyDescent="0.2">
      <c r="B69" s="26"/>
      <c r="C69" s="26"/>
      <c r="D69" s="26"/>
      <c r="E69" s="26"/>
      <c r="F69" s="26"/>
      <c r="G69" s="26"/>
      <c r="H69" s="26"/>
      <c r="I69" s="26"/>
      <c r="J69" s="26"/>
      <c r="K69" s="26"/>
      <c r="L69" s="26"/>
      <c r="M69" s="26"/>
    </row>
    <row r="70" spans="2:13" ht="12.75" x14ac:dyDescent="0.2">
      <c r="B70" s="26"/>
      <c r="C70" s="26"/>
      <c r="D70" s="26"/>
      <c r="E70" s="26"/>
      <c r="F70" s="26"/>
      <c r="G70" s="26"/>
      <c r="H70" s="26"/>
      <c r="I70" s="26"/>
      <c r="J70" s="26"/>
      <c r="K70" s="26"/>
      <c r="L70" s="26"/>
      <c r="M70" s="26"/>
    </row>
    <row r="71" spans="2:13" ht="12.75" x14ac:dyDescent="0.2">
      <c r="B71" s="26"/>
      <c r="C71" s="26"/>
      <c r="D71" s="26"/>
      <c r="E71" s="26"/>
      <c r="F71" s="26"/>
      <c r="G71" s="26"/>
      <c r="H71" s="26"/>
      <c r="I71" s="26"/>
      <c r="J71" s="26"/>
      <c r="K71" s="26"/>
      <c r="L71" s="26"/>
      <c r="M71" s="26"/>
    </row>
    <row r="72" spans="2:13" ht="12.75" x14ac:dyDescent="0.2">
      <c r="B72" s="26"/>
      <c r="C72" s="26"/>
      <c r="D72" s="26"/>
      <c r="E72" s="26"/>
      <c r="F72" s="26"/>
      <c r="G72" s="26"/>
      <c r="H72" s="26"/>
      <c r="I72" s="26"/>
      <c r="J72" s="26"/>
      <c r="K72" s="26"/>
      <c r="L72" s="26"/>
      <c r="M72" s="26"/>
    </row>
    <row r="73" spans="2:13" ht="12.75" x14ac:dyDescent="0.2">
      <c r="B73" s="26"/>
      <c r="C73" s="26"/>
      <c r="D73" s="26"/>
      <c r="E73" s="26"/>
      <c r="F73" s="26"/>
      <c r="G73" s="26"/>
      <c r="H73" s="26"/>
      <c r="I73" s="26"/>
      <c r="J73" s="26"/>
      <c r="K73" s="26"/>
      <c r="L73" s="26"/>
      <c r="M73" s="26"/>
    </row>
    <row r="74" spans="2:13" ht="12.75" x14ac:dyDescent="0.2">
      <c r="B74" s="26"/>
      <c r="C74" s="26"/>
      <c r="D74" s="26"/>
      <c r="E74" s="26"/>
      <c r="F74" s="26"/>
      <c r="G74" s="26"/>
      <c r="H74" s="26"/>
      <c r="I74" s="26"/>
      <c r="J74" s="26"/>
      <c r="K74" s="26"/>
      <c r="L74" s="26"/>
      <c r="M74" s="26"/>
    </row>
    <row r="75" spans="2:13" ht="12.75" x14ac:dyDescent="0.2">
      <c r="B75" s="26"/>
      <c r="C75" s="26"/>
      <c r="D75" s="26"/>
      <c r="E75" s="26"/>
      <c r="F75" s="26"/>
      <c r="G75" s="26"/>
      <c r="H75" s="26"/>
      <c r="I75" s="26"/>
      <c r="J75" s="26"/>
      <c r="K75" s="26"/>
      <c r="L75" s="26"/>
      <c r="M75" s="26"/>
    </row>
    <row r="76" spans="2:13" ht="12.75" x14ac:dyDescent="0.2">
      <c r="B76" s="26"/>
      <c r="C76" s="26"/>
      <c r="D76" s="26"/>
      <c r="E76" s="26"/>
      <c r="F76" s="26"/>
      <c r="G76" s="26"/>
      <c r="H76" s="26"/>
      <c r="I76" s="26"/>
      <c r="J76" s="26"/>
      <c r="K76" s="26"/>
      <c r="L76" s="26"/>
      <c r="M76" s="26"/>
    </row>
    <row r="77" spans="2:13" ht="12.75" x14ac:dyDescent="0.2">
      <c r="B77" s="26"/>
      <c r="C77" s="26"/>
      <c r="D77" s="26"/>
      <c r="E77" s="26"/>
      <c r="F77" s="26"/>
      <c r="G77" s="26"/>
      <c r="H77" s="26"/>
      <c r="I77" s="26"/>
      <c r="J77" s="26"/>
      <c r="K77" s="26"/>
      <c r="L77" s="26"/>
      <c r="M77" s="26"/>
    </row>
    <row r="78" spans="2:13" ht="12.75" x14ac:dyDescent="0.2">
      <c r="B78" s="26"/>
      <c r="C78" s="26"/>
      <c r="D78" s="26"/>
      <c r="E78" s="26"/>
      <c r="F78" s="26"/>
      <c r="G78" s="26"/>
      <c r="H78" s="26"/>
      <c r="I78" s="26"/>
      <c r="J78" s="26"/>
      <c r="K78" s="26"/>
      <c r="L78" s="26"/>
      <c r="M78" s="26"/>
    </row>
    <row r="79" spans="2:13" ht="12.75" x14ac:dyDescent="0.2">
      <c r="B79" s="26"/>
      <c r="C79" s="26"/>
      <c r="D79" s="26"/>
      <c r="E79" s="26"/>
      <c r="F79" s="26"/>
      <c r="G79" s="26"/>
      <c r="H79" s="26"/>
      <c r="I79" s="26"/>
      <c r="J79" s="26"/>
      <c r="K79" s="26"/>
      <c r="L79" s="26"/>
      <c r="M79" s="26"/>
    </row>
    <row r="80" spans="2:13" ht="12.75" x14ac:dyDescent="0.2">
      <c r="B80" s="26"/>
      <c r="C80" s="26"/>
      <c r="D80" s="26"/>
      <c r="E80" s="26"/>
      <c r="F80" s="26"/>
      <c r="G80" s="26"/>
      <c r="H80" s="26"/>
      <c r="I80" s="26"/>
      <c r="J80" s="26"/>
      <c r="K80" s="26"/>
      <c r="L80" s="26"/>
      <c r="M80" s="26"/>
    </row>
    <row r="81" spans="2:13" ht="12.75" x14ac:dyDescent="0.2">
      <c r="B81" s="26"/>
      <c r="C81" s="26"/>
      <c r="D81" s="26"/>
      <c r="E81" s="26"/>
      <c r="F81" s="26"/>
      <c r="G81" s="26"/>
      <c r="H81" s="26"/>
      <c r="I81" s="26"/>
      <c r="J81" s="26"/>
      <c r="K81" s="26"/>
      <c r="L81" s="26"/>
      <c r="M81" s="26"/>
    </row>
    <row r="82" spans="2:13" ht="12.75" x14ac:dyDescent="0.2">
      <c r="B82" s="26"/>
      <c r="C82" s="26"/>
      <c r="D82" s="26"/>
      <c r="E82" s="26"/>
      <c r="F82" s="26"/>
      <c r="G82" s="26"/>
      <c r="H82" s="26"/>
      <c r="I82" s="26"/>
      <c r="J82" s="26"/>
      <c r="K82" s="26"/>
      <c r="L82" s="26"/>
      <c r="M82" s="26"/>
    </row>
    <row r="83" spans="2:13" ht="12.75" x14ac:dyDescent="0.2">
      <c r="B83" s="26"/>
      <c r="C83" s="26"/>
      <c r="D83" s="26"/>
      <c r="E83" s="26"/>
      <c r="F83" s="26"/>
      <c r="G83" s="26"/>
      <c r="H83" s="26"/>
      <c r="I83" s="26"/>
      <c r="J83" s="26"/>
      <c r="K83" s="26"/>
      <c r="L83" s="26"/>
      <c r="M83" s="26"/>
    </row>
    <row r="84" spans="2:13" ht="12.75" x14ac:dyDescent="0.2">
      <c r="B84" s="26"/>
      <c r="C84" s="26"/>
      <c r="D84" s="26"/>
      <c r="E84" s="26"/>
      <c r="F84" s="26"/>
      <c r="G84" s="26"/>
      <c r="H84" s="26"/>
      <c r="I84" s="26"/>
      <c r="J84" s="26"/>
      <c r="K84" s="26"/>
      <c r="L84" s="26"/>
      <c r="M84" s="26"/>
    </row>
    <row r="85" spans="2:13" ht="12.75" x14ac:dyDescent="0.2">
      <c r="B85" s="26"/>
      <c r="C85" s="26"/>
      <c r="D85" s="26"/>
      <c r="E85" s="26"/>
      <c r="F85" s="26"/>
      <c r="G85" s="26"/>
      <c r="H85" s="26"/>
      <c r="I85" s="26"/>
      <c r="J85" s="26"/>
      <c r="K85" s="26"/>
      <c r="L85" s="26"/>
      <c r="M85" s="26"/>
    </row>
    <row r="86" spans="2:13" ht="12.75" x14ac:dyDescent="0.2">
      <c r="B86" s="26"/>
      <c r="C86" s="26"/>
      <c r="D86" s="26"/>
      <c r="E86" s="26"/>
      <c r="F86" s="26"/>
      <c r="G86" s="26"/>
      <c r="H86" s="26"/>
      <c r="I86" s="26"/>
      <c r="J86" s="26"/>
      <c r="K86" s="26"/>
      <c r="L86" s="26"/>
      <c r="M86" s="26"/>
    </row>
    <row r="87" spans="2:13" ht="12.75" x14ac:dyDescent="0.2">
      <c r="B87" s="26"/>
      <c r="C87" s="26"/>
      <c r="D87" s="26"/>
      <c r="E87" s="26"/>
      <c r="F87" s="26"/>
      <c r="G87" s="26"/>
      <c r="H87" s="26"/>
      <c r="I87" s="26"/>
      <c r="J87" s="26"/>
      <c r="K87" s="26"/>
      <c r="L87" s="26"/>
      <c r="M87" s="26"/>
    </row>
    <row r="88" spans="2:13" ht="12.75" x14ac:dyDescent="0.2">
      <c r="B88" s="26"/>
      <c r="C88" s="26"/>
      <c r="D88" s="26"/>
      <c r="E88" s="26"/>
      <c r="F88" s="26"/>
      <c r="G88" s="26"/>
      <c r="H88" s="26"/>
      <c r="I88" s="26"/>
      <c r="J88" s="26"/>
      <c r="K88" s="26"/>
      <c r="L88" s="26"/>
      <c r="M88" s="26"/>
    </row>
    <row r="89" spans="2:13" ht="12.75" x14ac:dyDescent="0.2">
      <c r="B89" s="26"/>
      <c r="C89" s="26"/>
      <c r="D89" s="26"/>
      <c r="E89" s="26"/>
      <c r="F89" s="26"/>
      <c r="G89" s="26"/>
      <c r="H89" s="26"/>
      <c r="I89" s="26"/>
      <c r="J89" s="26"/>
      <c r="K89" s="26"/>
      <c r="L89" s="26"/>
      <c r="M89" s="26"/>
    </row>
    <row r="90" spans="2:13" ht="12.75" x14ac:dyDescent="0.2">
      <c r="B90" s="26"/>
      <c r="C90" s="26"/>
      <c r="D90" s="26"/>
      <c r="E90" s="26"/>
      <c r="F90" s="26"/>
      <c r="G90" s="26"/>
      <c r="H90" s="26"/>
      <c r="I90" s="26"/>
      <c r="J90" s="26"/>
      <c r="K90" s="26"/>
      <c r="L90" s="26"/>
      <c r="M90" s="26"/>
    </row>
    <row r="91" spans="2:13" ht="12.75" x14ac:dyDescent="0.2">
      <c r="B91" s="26"/>
      <c r="C91" s="26"/>
      <c r="D91" s="26"/>
      <c r="E91" s="26"/>
      <c r="F91" s="26"/>
      <c r="G91" s="26"/>
      <c r="H91" s="26"/>
      <c r="I91" s="26"/>
      <c r="J91" s="26"/>
      <c r="K91" s="26"/>
      <c r="L91" s="26"/>
      <c r="M91" s="26"/>
    </row>
    <row r="92" spans="2:13" ht="12.75" x14ac:dyDescent="0.2">
      <c r="B92" s="26"/>
      <c r="C92" s="26"/>
      <c r="D92" s="26"/>
      <c r="E92" s="26"/>
      <c r="F92" s="26"/>
      <c r="G92" s="26"/>
      <c r="H92" s="26"/>
      <c r="I92" s="26"/>
      <c r="J92" s="26"/>
      <c r="K92" s="26"/>
      <c r="L92" s="26"/>
      <c r="M92" s="26"/>
    </row>
    <row r="93" spans="2:13" ht="12.75" x14ac:dyDescent="0.2">
      <c r="B93" s="26"/>
      <c r="C93" s="26"/>
      <c r="D93" s="26"/>
      <c r="E93" s="26"/>
      <c r="F93" s="26"/>
      <c r="G93" s="26"/>
      <c r="H93" s="26"/>
      <c r="I93" s="26"/>
      <c r="J93" s="26"/>
      <c r="K93" s="26"/>
      <c r="L93" s="26"/>
      <c r="M93" s="26"/>
    </row>
    <row r="94" spans="2:13" ht="12.75" x14ac:dyDescent="0.2">
      <c r="B94" s="26"/>
      <c r="C94" s="26"/>
      <c r="D94" s="26"/>
      <c r="E94" s="26"/>
      <c r="F94" s="26"/>
      <c r="G94" s="26"/>
      <c r="H94" s="26"/>
      <c r="I94" s="26"/>
      <c r="J94" s="26"/>
      <c r="K94" s="26"/>
      <c r="L94" s="26"/>
      <c r="M94" s="26"/>
    </row>
    <row r="95" spans="2:13" ht="12.75" x14ac:dyDescent="0.2">
      <c r="B95" s="26"/>
      <c r="C95" s="26"/>
      <c r="D95" s="26"/>
      <c r="E95" s="26"/>
      <c r="F95" s="26"/>
      <c r="G95" s="26"/>
      <c r="H95" s="26"/>
      <c r="I95" s="26"/>
      <c r="J95" s="26"/>
      <c r="K95" s="26"/>
      <c r="L95" s="26"/>
      <c r="M95" s="26"/>
    </row>
    <row r="96" spans="2:13" ht="12.75" x14ac:dyDescent="0.2">
      <c r="B96" s="26"/>
      <c r="C96" s="26"/>
      <c r="D96" s="26"/>
      <c r="E96" s="26"/>
      <c r="F96" s="26"/>
      <c r="G96" s="26"/>
      <c r="H96" s="26"/>
      <c r="I96" s="26"/>
      <c r="J96" s="26"/>
      <c r="K96" s="26"/>
      <c r="L96" s="26"/>
      <c r="M96" s="26"/>
    </row>
    <row r="97" spans="2:13" ht="12.75" x14ac:dyDescent="0.2">
      <c r="B97" s="26"/>
      <c r="C97" s="26"/>
      <c r="D97" s="26"/>
      <c r="E97" s="26"/>
      <c r="F97" s="26"/>
      <c r="G97" s="26"/>
      <c r="H97" s="26"/>
      <c r="I97" s="26"/>
      <c r="J97" s="26"/>
      <c r="K97" s="26"/>
      <c r="L97" s="26"/>
      <c r="M97" s="26"/>
    </row>
    <row r="98" spans="2:13" ht="12.75" x14ac:dyDescent="0.2">
      <c r="B98" s="26"/>
      <c r="C98" s="26"/>
      <c r="D98" s="26"/>
      <c r="E98" s="26"/>
      <c r="F98" s="26"/>
      <c r="G98" s="26"/>
      <c r="H98" s="26"/>
      <c r="I98" s="26"/>
      <c r="J98" s="26"/>
      <c r="K98" s="26"/>
      <c r="L98" s="26"/>
      <c r="M98" s="26"/>
    </row>
    <row r="99" spans="2:13" ht="12.75" x14ac:dyDescent="0.2">
      <c r="B99" s="26"/>
      <c r="C99" s="26"/>
      <c r="D99" s="26"/>
      <c r="E99" s="26"/>
      <c r="F99" s="26"/>
      <c r="G99" s="26"/>
      <c r="H99" s="26"/>
      <c r="I99" s="26"/>
      <c r="J99" s="26"/>
      <c r="K99" s="26"/>
      <c r="L99" s="26"/>
      <c r="M99" s="26"/>
    </row>
    <row r="100" spans="2:13" ht="12.75" x14ac:dyDescent="0.2">
      <c r="B100" s="26"/>
      <c r="C100" s="26"/>
      <c r="D100" s="26"/>
      <c r="E100" s="26"/>
      <c r="F100" s="26"/>
      <c r="G100" s="26"/>
      <c r="H100" s="26"/>
      <c r="I100" s="26"/>
      <c r="J100" s="26"/>
      <c r="K100" s="26"/>
      <c r="L100" s="26"/>
      <c r="M100" s="26"/>
    </row>
    <row r="101" spans="2:13" ht="12.75" x14ac:dyDescent="0.2">
      <c r="B101" s="26"/>
      <c r="C101" s="26"/>
      <c r="D101" s="26"/>
      <c r="E101" s="26"/>
      <c r="F101" s="26"/>
      <c r="G101" s="26"/>
      <c r="H101" s="26"/>
      <c r="I101" s="26"/>
      <c r="J101" s="26"/>
      <c r="K101" s="26"/>
      <c r="L101" s="26"/>
      <c r="M101" s="26"/>
    </row>
    <row r="102" spans="2:13" ht="12.75" x14ac:dyDescent="0.2">
      <c r="B102" s="26"/>
      <c r="C102" s="26"/>
      <c r="D102" s="26"/>
      <c r="E102" s="26"/>
      <c r="F102" s="26"/>
      <c r="G102" s="26"/>
      <c r="H102" s="26"/>
      <c r="I102" s="26"/>
      <c r="J102" s="26"/>
      <c r="K102" s="26"/>
      <c r="L102" s="26"/>
      <c r="M102" s="26"/>
    </row>
    <row r="103" spans="2:13" ht="12.75" x14ac:dyDescent="0.2">
      <c r="B103" s="26"/>
      <c r="C103" s="26"/>
      <c r="D103" s="26"/>
      <c r="E103" s="26"/>
      <c r="F103" s="26"/>
      <c r="G103" s="26"/>
      <c r="H103" s="26"/>
      <c r="I103" s="26"/>
      <c r="J103" s="26"/>
      <c r="K103" s="26"/>
      <c r="L103" s="26"/>
      <c r="M103" s="26"/>
    </row>
    <row r="104" spans="2:13" ht="12.75" x14ac:dyDescent="0.2">
      <c r="B104" s="26"/>
      <c r="C104" s="26"/>
      <c r="D104" s="26"/>
      <c r="E104" s="26"/>
      <c r="F104" s="26"/>
      <c r="G104" s="26"/>
      <c r="H104" s="26"/>
      <c r="I104" s="26"/>
      <c r="J104" s="26"/>
      <c r="K104" s="26"/>
      <c r="L104" s="26"/>
      <c r="M104" s="26"/>
    </row>
    <row r="105" spans="2:13" ht="12.75" x14ac:dyDescent="0.2">
      <c r="B105" s="26"/>
      <c r="C105" s="26"/>
      <c r="D105" s="26"/>
      <c r="E105" s="26"/>
      <c r="F105" s="26"/>
      <c r="G105" s="26"/>
      <c r="H105" s="26"/>
      <c r="I105" s="26"/>
      <c r="J105" s="26"/>
      <c r="K105" s="26"/>
      <c r="L105" s="26"/>
      <c r="M105" s="26"/>
    </row>
    <row r="106" spans="2:13" ht="12.75" x14ac:dyDescent="0.2">
      <c r="B106" s="26"/>
      <c r="C106" s="26"/>
      <c r="D106" s="26"/>
      <c r="E106" s="26"/>
      <c r="F106" s="26"/>
      <c r="G106" s="26"/>
      <c r="H106" s="26"/>
      <c r="I106" s="26"/>
      <c r="J106" s="26"/>
      <c r="K106" s="26"/>
      <c r="L106" s="26"/>
      <c r="M106" s="26"/>
    </row>
    <row r="107" spans="2:13" ht="12.75" x14ac:dyDescent="0.2">
      <c r="B107" s="26"/>
      <c r="C107" s="26"/>
      <c r="D107" s="26"/>
      <c r="E107" s="26"/>
      <c r="F107" s="26"/>
      <c r="G107" s="26"/>
      <c r="H107" s="26"/>
      <c r="I107" s="26"/>
      <c r="J107" s="26"/>
      <c r="K107" s="26"/>
      <c r="L107" s="26"/>
      <c r="M107" s="26"/>
    </row>
    <row r="108" spans="2:13" ht="12.75" x14ac:dyDescent="0.2">
      <c r="B108" s="26"/>
      <c r="C108" s="26"/>
      <c r="D108" s="26"/>
      <c r="E108" s="26"/>
      <c r="F108" s="26"/>
      <c r="G108" s="26"/>
      <c r="H108" s="26"/>
      <c r="I108" s="26"/>
      <c r="J108" s="26"/>
      <c r="K108" s="26"/>
      <c r="L108" s="26"/>
      <c r="M108" s="26"/>
    </row>
    <row r="109" spans="2:13" ht="12.75" x14ac:dyDescent="0.2">
      <c r="B109" s="26"/>
      <c r="C109" s="26"/>
      <c r="D109" s="26"/>
      <c r="E109" s="26"/>
      <c r="F109" s="26"/>
      <c r="G109" s="26"/>
      <c r="H109" s="26"/>
      <c r="I109" s="26"/>
      <c r="J109" s="26"/>
      <c r="K109" s="26"/>
      <c r="L109" s="26"/>
      <c r="M109" s="26"/>
    </row>
    <row r="110" spans="2:13" ht="12.75" x14ac:dyDescent="0.2">
      <c r="B110" s="26"/>
      <c r="C110" s="26"/>
      <c r="D110" s="26"/>
      <c r="E110" s="26"/>
      <c r="F110" s="26"/>
      <c r="G110" s="26"/>
      <c r="H110" s="26"/>
      <c r="I110" s="26"/>
      <c r="J110" s="26"/>
      <c r="K110" s="26"/>
      <c r="L110" s="26"/>
      <c r="M110" s="26"/>
    </row>
    <row r="111" spans="2:13" ht="12.75" x14ac:dyDescent="0.2">
      <c r="B111" s="26"/>
      <c r="C111" s="26"/>
      <c r="D111" s="26"/>
      <c r="E111" s="26"/>
      <c r="F111" s="26"/>
      <c r="G111" s="26"/>
      <c r="H111" s="26"/>
      <c r="I111" s="26"/>
      <c r="J111" s="26"/>
      <c r="K111" s="26"/>
      <c r="L111" s="26"/>
      <c r="M111" s="26"/>
    </row>
    <row r="112" spans="2:13" ht="12.75" x14ac:dyDescent="0.2">
      <c r="B112" s="26"/>
      <c r="C112" s="26"/>
      <c r="D112" s="26"/>
      <c r="E112" s="26"/>
      <c r="F112" s="26"/>
      <c r="G112" s="26"/>
      <c r="H112" s="26"/>
      <c r="I112" s="26"/>
      <c r="J112" s="26"/>
      <c r="K112" s="26"/>
      <c r="L112" s="26"/>
      <c r="M112" s="26"/>
    </row>
    <row r="113" spans="2:13" ht="12.75" x14ac:dyDescent="0.2">
      <c r="B113" s="26"/>
      <c r="C113" s="26"/>
      <c r="D113" s="26"/>
      <c r="E113" s="26"/>
      <c r="F113" s="26"/>
      <c r="G113" s="26"/>
      <c r="H113" s="26"/>
      <c r="I113" s="26"/>
      <c r="J113" s="26"/>
      <c r="K113" s="26"/>
      <c r="L113" s="26"/>
      <c r="M113" s="26"/>
    </row>
    <row r="114" spans="2:13" ht="12.75" x14ac:dyDescent="0.2">
      <c r="B114" s="26"/>
      <c r="C114" s="26"/>
      <c r="D114" s="26"/>
      <c r="E114" s="26"/>
      <c r="F114" s="26"/>
      <c r="G114" s="26"/>
      <c r="H114" s="26"/>
      <c r="I114" s="26"/>
      <c r="J114" s="26"/>
      <c r="K114" s="26"/>
      <c r="L114" s="26"/>
      <c r="M114" s="26"/>
    </row>
    <row r="115" spans="2:13" ht="12.75" x14ac:dyDescent="0.2">
      <c r="B115" s="26"/>
      <c r="C115" s="26"/>
      <c r="D115" s="26"/>
      <c r="E115" s="26"/>
      <c r="F115" s="26"/>
      <c r="G115" s="26"/>
      <c r="H115" s="26"/>
      <c r="I115" s="26"/>
      <c r="J115" s="26"/>
      <c r="K115" s="26"/>
      <c r="L115" s="26"/>
      <c r="M115" s="26"/>
    </row>
    <row r="116" spans="2:13" ht="12.75" x14ac:dyDescent="0.2">
      <c r="B116" s="26"/>
      <c r="C116" s="26"/>
      <c r="D116" s="26"/>
      <c r="E116" s="26"/>
      <c r="F116" s="26"/>
      <c r="G116" s="26"/>
      <c r="H116" s="26"/>
      <c r="I116" s="26"/>
      <c r="J116" s="26"/>
      <c r="K116" s="26"/>
      <c r="L116" s="26"/>
      <c r="M116" s="26"/>
    </row>
    <row r="117" spans="2:13" ht="12.75" x14ac:dyDescent="0.2">
      <c r="B117" s="26"/>
      <c r="C117" s="26"/>
      <c r="D117" s="26"/>
      <c r="E117" s="26"/>
      <c r="F117" s="26"/>
      <c r="G117" s="26"/>
      <c r="H117" s="26"/>
      <c r="I117" s="26"/>
      <c r="J117" s="26"/>
      <c r="K117" s="26"/>
      <c r="L117" s="26"/>
      <c r="M117" s="26"/>
    </row>
    <row r="118" spans="2:13" ht="12.75" x14ac:dyDescent="0.2">
      <c r="B118" s="26"/>
      <c r="C118" s="26"/>
      <c r="D118" s="26"/>
      <c r="E118" s="26"/>
      <c r="F118" s="26"/>
      <c r="G118" s="26"/>
      <c r="H118" s="26"/>
      <c r="I118" s="26"/>
      <c r="J118" s="26"/>
      <c r="K118" s="26"/>
      <c r="L118" s="26"/>
      <c r="M118" s="26"/>
    </row>
    <row r="119" spans="2:13" ht="12.75" x14ac:dyDescent="0.2">
      <c r="B119" s="26"/>
      <c r="C119" s="26"/>
      <c r="D119" s="26"/>
      <c r="E119" s="26"/>
      <c r="F119" s="26"/>
      <c r="G119" s="26"/>
      <c r="H119" s="26"/>
      <c r="I119" s="26"/>
      <c r="J119" s="26"/>
      <c r="K119" s="26"/>
      <c r="L119" s="26"/>
      <c r="M119" s="26"/>
    </row>
    <row r="120" spans="2:13" ht="12.75" x14ac:dyDescent="0.2">
      <c r="B120" s="26"/>
      <c r="C120" s="26"/>
      <c r="D120" s="26"/>
      <c r="E120" s="26"/>
      <c r="F120" s="26"/>
      <c r="G120" s="26"/>
      <c r="H120" s="26"/>
      <c r="I120" s="26"/>
      <c r="J120" s="26"/>
      <c r="K120" s="26"/>
      <c r="L120" s="26"/>
      <c r="M120" s="26"/>
    </row>
    <row r="121" spans="2:13" ht="12.75" x14ac:dyDescent="0.2">
      <c r="B121" s="26"/>
      <c r="C121" s="26"/>
      <c r="D121" s="26"/>
      <c r="E121" s="26"/>
      <c r="F121" s="26"/>
      <c r="G121" s="26"/>
      <c r="H121" s="26"/>
      <c r="I121" s="26"/>
      <c r="J121" s="26"/>
      <c r="K121" s="26"/>
      <c r="L121" s="26"/>
      <c r="M121" s="26"/>
    </row>
    <row r="122" spans="2:13" ht="12.75" x14ac:dyDescent="0.2">
      <c r="B122" s="26"/>
      <c r="C122" s="26"/>
      <c r="D122" s="26"/>
      <c r="E122" s="26"/>
      <c r="F122" s="26"/>
      <c r="G122" s="26"/>
      <c r="H122" s="26"/>
      <c r="I122" s="26"/>
      <c r="J122" s="26"/>
      <c r="K122" s="26"/>
      <c r="L122" s="26"/>
      <c r="M122" s="26"/>
    </row>
    <row r="123" spans="2:13" ht="12.75" x14ac:dyDescent="0.2">
      <c r="B123" s="26"/>
      <c r="C123" s="26"/>
      <c r="D123" s="26"/>
      <c r="E123" s="26"/>
      <c r="F123" s="26"/>
      <c r="G123" s="26"/>
      <c r="H123" s="26"/>
      <c r="I123" s="26"/>
      <c r="J123" s="26"/>
      <c r="K123" s="26"/>
      <c r="L123" s="26"/>
      <c r="M123" s="26"/>
    </row>
    <row r="124" spans="2:13" ht="12.75" x14ac:dyDescent="0.2">
      <c r="B124" s="26"/>
      <c r="C124" s="26"/>
      <c r="D124" s="26"/>
      <c r="E124" s="26"/>
      <c r="F124" s="26"/>
      <c r="G124" s="26"/>
      <c r="H124" s="26"/>
      <c r="I124" s="26"/>
      <c r="J124" s="26"/>
      <c r="K124" s="26"/>
      <c r="L124" s="26"/>
      <c r="M124" s="26"/>
    </row>
    <row r="125" spans="2:13" ht="12.75" x14ac:dyDescent="0.2">
      <c r="B125" s="26"/>
      <c r="C125" s="26"/>
      <c r="D125" s="26"/>
      <c r="E125" s="26"/>
      <c r="F125" s="26"/>
      <c r="G125" s="26"/>
      <c r="H125" s="26"/>
      <c r="I125" s="26"/>
      <c r="J125" s="26"/>
      <c r="K125" s="26"/>
      <c r="L125" s="26"/>
      <c r="M125" s="26"/>
    </row>
    <row r="126" spans="2:13" ht="12.75" x14ac:dyDescent="0.2">
      <c r="B126" s="26"/>
      <c r="C126" s="26"/>
      <c r="D126" s="26"/>
      <c r="E126" s="26"/>
      <c r="F126" s="26"/>
      <c r="G126" s="26"/>
      <c r="H126" s="26"/>
      <c r="I126" s="26"/>
      <c r="J126" s="26"/>
      <c r="K126" s="26"/>
      <c r="L126" s="26"/>
      <c r="M126" s="26"/>
    </row>
    <row r="127" spans="2:13" ht="12.75" x14ac:dyDescent="0.2">
      <c r="B127" s="26"/>
      <c r="C127" s="26"/>
      <c r="D127" s="26"/>
      <c r="E127" s="26"/>
      <c r="F127" s="26"/>
      <c r="G127" s="26"/>
      <c r="H127" s="26"/>
      <c r="I127" s="26"/>
      <c r="J127" s="26"/>
      <c r="K127" s="26"/>
      <c r="L127" s="26"/>
      <c r="M127" s="26"/>
    </row>
    <row r="128" spans="2:13" ht="12.75" x14ac:dyDescent="0.2">
      <c r="B128" s="26"/>
      <c r="C128" s="26"/>
      <c r="D128" s="26"/>
      <c r="E128" s="26"/>
      <c r="F128" s="26"/>
      <c r="G128" s="26"/>
      <c r="H128" s="26"/>
      <c r="I128" s="26"/>
      <c r="J128" s="26"/>
      <c r="K128" s="26"/>
      <c r="L128" s="26"/>
      <c r="M128" s="26"/>
    </row>
    <row r="129" spans="2:13" ht="12.75" x14ac:dyDescent="0.2">
      <c r="B129" s="26"/>
      <c r="C129" s="26"/>
      <c r="D129" s="26"/>
      <c r="E129" s="26"/>
      <c r="F129" s="26"/>
      <c r="G129" s="26"/>
      <c r="H129" s="26"/>
      <c r="I129" s="26"/>
      <c r="J129" s="26"/>
      <c r="K129" s="26"/>
      <c r="L129" s="26"/>
      <c r="M129" s="26"/>
    </row>
    <row r="130" spans="2:13" ht="12.75" x14ac:dyDescent="0.2">
      <c r="B130" s="26"/>
      <c r="C130" s="26"/>
      <c r="D130" s="26"/>
      <c r="E130" s="26"/>
      <c r="F130" s="26"/>
      <c r="G130" s="26"/>
      <c r="H130" s="26"/>
      <c r="I130" s="26"/>
      <c r="J130" s="26"/>
      <c r="K130" s="26"/>
      <c r="L130" s="26"/>
      <c r="M130" s="26"/>
    </row>
    <row r="131" spans="2:13" ht="12.75" x14ac:dyDescent="0.2">
      <c r="B131" s="26"/>
      <c r="C131" s="26"/>
      <c r="D131" s="26"/>
      <c r="E131" s="26"/>
      <c r="F131" s="26"/>
      <c r="G131" s="26"/>
      <c r="H131" s="26"/>
      <c r="I131" s="26"/>
      <c r="J131" s="26"/>
      <c r="K131" s="26"/>
      <c r="L131" s="26"/>
      <c r="M131" s="26"/>
    </row>
    <row r="132" spans="2:13" ht="12.75" x14ac:dyDescent="0.2">
      <c r="B132" s="26"/>
      <c r="C132" s="26"/>
      <c r="D132" s="26"/>
      <c r="E132" s="26"/>
      <c r="F132" s="26"/>
      <c r="G132" s="26"/>
      <c r="H132" s="26"/>
      <c r="I132" s="26"/>
      <c r="J132" s="26"/>
      <c r="K132" s="26"/>
      <c r="L132" s="26"/>
      <c r="M132" s="26"/>
    </row>
    <row r="133" spans="2:13" ht="12.75" x14ac:dyDescent="0.2">
      <c r="B133" s="26"/>
      <c r="C133" s="26"/>
      <c r="D133" s="26"/>
      <c r="E133" s="26"/>
      <c r="F133" s="26"/>
      <c r="G133" s="26"/>
      <c r="H133" s="26"/>
      <c r="I133" s="26"/>
      <c r="J133" s="26"/>
      <c r="K133" s="26"/>
      <c r="L133" s="26"/>
      <c r="M133" s="26"/>
    </row>
    <row r="134" spans="2:13" ht="12.75" x14ac:dyDescent="0.2">
      <c r="B134" s="26"/>
      <c r="C134" s="26"/>
      <c r="D134" s="26"/>
      <c r="E134" s="26"/>
      <c r="F134" s="26"/>
      <c r="G134" s="26"/>
      <c r="H134" s="26"/>
      <c r="I134" s="26"/>
      <c r="J134" s="26"/>
      <c r="K134" s="26"/>
      <c r="L134" s="26"/>
      <c r="M134" s="26"/>
    </row>
    <row r="135" spans="2:13" ht="12.75" x14ac:dyDescent="0.2">
      <c r="B135" s="26"/>
      <c r="C135" s="26"/>
      <c r="D135" s="26"/>
      <c r="E135" s="26"/>
      <c r="F135" s="26"/>
      <c r="G135" s="26"/>
      <c r="H135" s="26"/>
      <c r="I135" s="26"/>
      <c r="J135" s="26"/>
      <c r="K135" s="26"/>
      <c r="L135" s="26"/>
      <c r="M135" s="26"/>
    </row>
    <row r="136" spans="2:13" ht="12.75" x14ac:dyDescent="0.2">
      <c r="B136" s="26"/>
      <c r="C136" s="26"/>
      <c r="D136" s="26"/>
      <c r="E136" s="26"/>
      <c r="F136" s="26"/>
      <c r="G136" s="26"/>
      <c r="H136" s="26"/>
      <c r="I136" s="26"/>
      <c r="J136" s="26"/>
      <c r="K136" s="26"/>
      <c r="L136" s="26"/>
      <c r="M136" s="26"/>
    </row>
    <row r="137" spans="2:13" ht="12.75" x14ac:dyDescent="0.2"/>
    <row r="138" spans="2:13" ht="12.75" x14ac:dyDescent="0.2"/>
    <row r="139" spans="2:13" ht="12.75" x14ac:dyDescent="0.2"/>
    <row r="140" spans="2:13" ht="12.75" x14ac:dyDescent="0.2"/>
    <row r="141" spans="2:13" ht="12.75" x14ac:dyDescent="0.2"/>
    <row r="142" spans="2:13" ht="12.75" x14ac:dyDescent="0.2"/>
    <row r="143" spans="2:13" ht="12.75" x14ac:dyDescent="0.2"/>
    <row r="144" spans="2:13"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sheetData>
  <mergeCells count="2">
    <mergeCell ref="A51:G57"/>
    <mergeCell ref="A1:M4"/>
  </mergeCells>
  <pageMargins left="0.7" right="0.7" top="0.75" bottom="0.75" header="0.3" footer="0.3"/>
  <pageSetup paperSize="9" scale="72" fitToHeight="0" orientation="portrait" r:id="rId1"/>
  <customProperties>
    <customPr name="SheetOptions" r:id="rId2"/>
  </customProperties>
  <ignoredErrors>
    <ignoredError sqref="B50:F50 B46:G46 B16 B26 C16:O16 B49:F49 B22 C22:O22 C24:O24 C26:O26 B28 C28:O28 B33 C33:O33 B35 C35:O35 B37 C37:O37 B39 C39:O39 B41 C41:O41 B43 C43:O4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226"/>
  <sheetViews>
    <sheetView zoomScale="90" zoomScaleNormal="90" workbookViewId="0">
      <selection activeCell="I62" sqref="I62"/>
    </sheetView>
  </sheetViews>
  <sheetFormatPr defaultColWidth="9.140625" defaultRowHeight="15" outlineLevelRow="2" x14ac:dyDescent="0.25"/>
  <cols>
    <col min="1" max="1" width="53.5703125" style="1" customWidth="1"/>
    <col min="2" max="6" width="14.85546875" style="1" bestFit="1" customWidth="1"/>
    <col min="7" max="34" width="14.85546875" style="1" customWidth="1"/>
    <col min="36" max="16384" width="9.140625" style="1"/>
  </cols>
  <sheetData>
    <row r="1" spans="1:34" x14ac:dyDescent="0.25">
      <c r="A1" s="94" t="s">
        <v>188</v>
      </c>
      <c r="B1" s="94"/>
      <c r="C1" s="94"/>
      <c r="D1" s="94"/>
      <c r="E1" s="94"/>
      <c r="F1" s="94"/>
      <c r="G1" s="94"/>
      <c r="H1" s="94"/>
      <c r="I1" s="94"/>
      <c r="J1" s="94"/>
      <c r="K1" s="94"/>
      <c r="L1" s="94"/>
      <c r="M1" s="94"/>
    </row>
    <row r="2" spans="1:34" x14ac:dyDescent="0.25">
      <c r="A2" s="94"/>
      <c r="B2" s="94"/>
      <c r="C2" s="94"/>
      <c r="D2" s="94"/>
      <c r="E2" s="94"/>
      <c r="F2" s="94"/>
      <c r="G2" s="94"/>
      <c r="H2" s="94"/>
      <c r="I2" s="94"/>
      <c r="J2" s="94"/>
      <c r="K2" s="94"/>
      <c r="L2" s="94"/>
      <c r="M2" s="94"/>
    </row>
    <row r="3" spans="1:34" x14ac:dyDescent="0.25">
      <c r="A3" s="94"/>
      <c r="B3" s="94"/>
      <c r="C3" s="94"/>
      <c r="D3" s="94"/>
      <c r="E3" s="94"/>
      <c r="F3" s="94"/>
      <c r="G3" s="94"/>
      <c r="H3" s="94"/>
      <c r="I3" s="94"/>
      <c r="J3" s="94"/>
      <c r="K3" s="94"/>
      <c r="L3" s="94"/>
      <c r="M3" s="94"/>
    </row>
    <row r="5" spans="1:34" x14ac:dyDescent="0.25">
      <c r="A5" s="1" t="s">
        <v>175</v>
      </c>
    </row>
    <row r="7" spans="1:34" x14ac:dyDescent="0.25">
      <c r="A7" s="3" t="s">
        <v>62</v>
      </c>
    </row>
    <row r="9" spans="1:34" x14ac:dyDescent="0.25">
      <c r="A9" s="63" t="s">
        <v>5</v>
      </c>
      <c r="B9" s="64" t="s">
        <v>63</v>
      </c>
      <c r="C9" s="64" t="s">
        <v>64</v>
      </c>
      <c r="D9" s="64" t="s">
        <v>65</v>
      </c>
      <c r="E9" s="64" t="s">
        <v>66</v>
      </c>
      <c r="F9" s="64" t="s">
        <v>67</v>
      </c>
      <c r="G9" s="64" t="s">
        <v>68</v>
      </c>
      <c r="H9" s="64" t="s">
        <v>69</v>
      </c>
      <c r="I9" s="64" t="s">
        <v>70</v>
      </c>
      <c r="J9" s="64" t="s">
        <v>71</v>
      </c>
      <c r="K9" s="64" t="s">
        <v>72</v>
      </c>
      <c r="L9" s="64" t="s">
        <v>73</v>
      </c>
      <c r="M9" s="64" t="s">
        <v>74</v>
      </c>
      <c r="N9" s="64" t="s">
        <v>75</v>
      </c>
      <c r="O9" s="64" t="s">
        <v>76</v>
      </c>
      <c r="P9" s="64" t="s">
        <v>77</v>
      </c>
      <c r="Q9" s="64" t="s">
        <v>78</v>
      </c>
      <c r="R9" s="64" t="s">
        <v>79</v>
      </c>
      <c r="S9" s="64" t="s">
        <v>80</v>
      </c>
      <c r="T9" s="64" t="s">
        <v>81</v>
      </c>
      <c r="U9" s="64" t="s">
        <v>82</v>
      </c>
      <c r="V9" s="64" t="s">
        <v>83</v>
      </c>
      <c r="W9" s="64" t="s">
        <v>84</v>
      </c>
      <c r="X9" s="64" t="s">
        <v>85</v>
      </c>
      <c r="Y9" s="64" t="s">
        <v>86</v>
      </c>
      <c r="Z9" s="64" t="s">
        <v>160</v>
      </c>
      <c r="AA9" s="64" t="s">
        <v>164</v>
      </c>
      <c r="AB9" s="64" t="s">
        <v>166</v>
      </c>
      <c r="AC9" s="64" t="s">
        <v>168</v>
      </c>
      <c r="AD9" s="64" t="s">
        <v>170</v>
      </c>
      <c r="AE9" s="64" t="s">
        <v>174</v>
      </c>
      <c r="AF9" s="64" t="s">
        <v>178</v>
      </c>
      <c r="AG9" s="64" t="s">
        <v>182</v>
      </c>
      <c r="AH9" s="64" t="s">
        <v>187</v>
      </c>
    </row>
    <row r="11" spans="1:34" x14ac:dyDescent="0.25">
      <c r="A11" s="1" t="s">
        <v>87</v>
      </c>
      <c r="B11" s="20">
        <v>4428.1000000000004</v>
      </c>
      <c r="C11" s="20">
        <v>9426.7000000000007</v>
      </c>
      <c r="D11" s="20">
        <v>14568.4</v>
      </c>
      <c r="E11" s="20">
        <v>20715</v>
      </c>
      <c r="F11" s="20">
        <v>6259.2</v>
      </c>
      <c r="G11" s="20">
        <v>13182.9</v>
      </c>
      <c r="H11" s="20">
        <v>18967.8</v>
      </c>
      <c r="I11" s="20">
        <v>24968.5</v>
      </c>
      <c r="J11" s="20">
        <v>5712</v>
      </c>
      <c r="K11" s="20">
        <v>11353.7</v>
      </c>
      <c r="L11" s="20">
        <v>16840.2</v>
      </c>
      <c r="M11" s="20">
        <v>22246.1</v>
      </c>
      <c r="N11" s="20">
        <v>5672</v>
      </c>
      <c r="O11" s="20">
        <v>11369.1</v>
      </c>
      <c r="P11" s="20">
        <v>17092.599999999999</v>
      </c>
      <c r="Q11" s="20">
        <v>24025.3</v>
      </c>
      <c r="R11" s="20">
        <v>7032.6</v>
      </c>
      <c r="S11" s="20">
        <v>14199.9</v>
      </c>
      <c r="T11" s="20">
        <v>22846.1</v>
      </c>
      <c r="U11" s="20">
        <v>33082.6</v>
      </c>
      <c r="V11" s="20">
        <v>11682.7</v>
      </c>
      <c r="W11" s="20">
        <v>23788.5</v>
      </c>
      <c r="X11" s="20">
        <v>34837.4</v>
      </c>
      <c r="Y11" s="20">
        <v>45018</v>
      </c>
      <c r="Z11" s="20">
        <v>9653.5</v>
      </c>
      <c r="AA11" s="20">
        <v>18591.3</v>
      </c>
      <c r="AB11" s="20">
        <v>26336.799999999999</v>
      </c>
      <c r="AC11" s="20">
        <v>34364.5</v>
      </c>
      <c r="AD11" s="20">
        <v>7748.5</v>
      </c>
      <c r="AE11" s="20">
        <v>16005.8</v>
      </c>
      <c r="AF11" s="20">
        <v>23732.1</v>
      </c>
      <c r="AG11" s="20">
        <v>31922.400000000001</v>
      </c>
      <c r="AH11" s="20">
        <v>7889.3</v>
      </c>
    </row>
    <row r="12" spans="1:34" x14ac:dyDescent="0.25">
      <c r="A12" s="1" t="s">
        <v>88</v>
      </c>
      <c r="B12" s="20">
        <v>37.200000000000003</v>
      </c>
      <c r="C12" s="20">
        <v>84.1</v>
      </c>
      <c r="D12" s="20">
        <v>133</v>
      </c>
      <c r="E12" s="20">
        <v>235.6</v>
      </c>
      <c r="F12" s="20">
        <v>49</v>
      </c>
      <c r="G12" s="20">
        <v>104.7</v>
      </c>
      <c r="H12" s="20">
        <v>156.19999999999999</v>
      </c>
      <c r="I12" s="20">
        <v>244.2</v>
      </c>
      <c r="J12" s="20">
        <v>112.1</v>
      </c>
      <c r="K12" s="20">
        <v>206.2</v>
      </c>
      <c r="L12" s="20">
        <v>247.5</v>
      </c>
      <c r="M12" s="20">
        <v>391.7</v>
      </c>
      <c r="N12" s="20">
        <v>122.6</v>
      </c>
      <c r="O12" s="20">
        <v>290.60000000000002</v>
      </c>
      <c r="P12" s="20">
        <v>446.8</v>
      </c>
      <c r="Q12" s="20">
        <v>631.20000000000005</v>
      </c>
      <c r="R12" s="20">
        <v>153</v>
      </c>
      <c r="S12" s="20">
        <v>309</v>
      </c>
      <c r="T12" s="20">
        <v>443.3</v>
      </c>
      <c r="U12" s="20">
        <v>585.5</v>
      </c>
      <c r="V12" s="20">
        <v>168.3</v>
      </c>
      <c r="W12" s="20">
        <v>355.9</v>
      </c>
      <c r="X12" s="20">
        <v>557.4</v>
      </c>
      <c r="Y12" s="20">
        <v>745.5</v>
      </c>
      <c r="Z12" s="20">
        <v>77.599999999999994</v>
      </c>
      <c r="AA12" s="20">
        <v>178.2</v>
      </c>
      <c r="AB12" s="20">
        <v>257.10000000000002</v>
      </c>
      <c r="AC12" s="20">
        <v>350.3</v>
      </c>
      <c r="AD12" s="20">
        <v>220.8</v>
      </c>
      <c r="AE12" s="20">
        <v>454.7</v>
      </c>
      <c r="AF12" s="20">
        <v>780.3</v>
      </c>
      <c r="AG12" s="20">
        <v>1085.9000000000001</v>
      </c>
      <c r="AH12" s="20">
        <v>122.3</v>
      </c>
    </row>
    <row r="13" spans="1:34" x14ac:dyDescent="0.25">
      <c r="A13" s="1" t="s">
        <v>89</v>
      </c>
      <c r="B13" s="20">
        <v>1.5</v>
      </c>
      <c r="C13" s="20">
        <v>11</v>
      </c>
      <c r="D13" s="20">
        <v>20.6</v>
      </c>
      <c r="E13" s="20">
        <v>34.6</v>
      </c>
      <c r="F13" s="20">
        <v>3.5</v>
      </c>
      <c r="G13" s="20">
        <v>7.8</v>
      </c>
      <c r="H13" s="20">
        <v>13.8</v>
      </c>
      <c r="I13" s="20">
        <v>17.7</v>
      </c>
      <c r="J13" s="20">
        <v>8.6</v>
      </c>
      <c r="K13" s="20">
        <v>9.1</v>
      </c>
      <c r="L13" s="20">
        <v>21.4</v>
      </c>
      <c r="M13" s="20">
        <v>30.5</v>
      </c>
      <c r="N13" s="20">
        <v>3.6</v>
      </c>
      <c r="O13" s="20">
        <v>17.2</v>
      </c>
      <c r="P13" s="20">
        <v>23.2</v>
      </c>
      <c r="Q13" s="20">
        <v>34.6</v>
      </c>
      <c r="R13" s="20">
        <v>7.4</v>
      </c>
      <c r="S13" s="20">
        <v>16.399999999999999</v>
      </c>
      <c r="T13" s="20">
        <v>31.5</v>
      </c>
      <c r="U13" s="20">
        <v>49.3</v>
      </c>
      <c r="V13" s="20">
        <v>24.5</v>
      </c>
      <c r="W13" s="20">
        <v>57</v>
      </c>
      <c r="X13" s="20">
        <v>99.4</v>
      </c>
      <c r="Y13" s="20">
        <v>134.69999999999999</v>
      </c>
      <c r="Z13" s="20">
        <v>23.6</v>
      </c>
      <c r="AA13" s="20">
        <v>28.7</v>
      </c>
      <c r="AB13" s="20">
        <v>35.1</v>
      </c>
      <c r="AC13" s="20">
        <v>45.6</v>
      </c>
      <c r="AD13" s="28">
        <v>-8.6999999999999993</v>
      </c>
      <c r="AE13" s="28">
        <v>-10.199999999999999</v>
      </c>
      <c r="AF13" s="28">
        <v>-5.9</v>
      </c>
      <c r="AG13" s="28">
        <v>-4.0999999999999996</v>
      </c>
      <c r="AH13" s="28">
        <v>4.5999999999999996</v>
      </c>
    </row>
    <row r="14" spans="1:34" x14ac:dyDescent="0.25">
      <c r="A14" s="3" t="s">
        <v>90</v>
      </c>
      <c r="B14" s="21">
        <v>4466.7</v>
      </c>
      <c r="C14" s="21">
        <v>9521.7999999999993</v>
      </c>
      <c r="D14" s="21">
        <v>14722</v>
      </c>
      <c r="E14" s="21">
        <v>20985.3</v>
      </c>
      <c r="F14" s="21">
        <v>6311.7</v>
      </c>
      <c r="G14" s="21">
        <v>13295.4</v>
      </c>
      <c r="H14" s="21">
        <v>19137.8</v>
      </c>
      <c r="I14" s="21">
        <v>25230.3</v>
      </c>
      <c r="J14" s="21">
        <v>5832.7</v>
      </c>
      <c r="K14" s="21">
        <v>11569.1</v>
      </c>
      <c r="L14" s="21">
        <v>17109.099999999999</v>
      </c>
      <c r="M14" s="21">
        <v>22668.2</v>
      </c>
      <c r="N14" s="21">
        <v>5798.3</v>
      </c>
      <c r="O14" s="21">
        <v>11676.9</v>
      </c>
      <c r="P14" s="21">
        <v>17562.5</v>
      </c>
      <c r="Q14" s="21">
        <v>24691.1</v>
      </c>
      <c r="R14" s="21">
        <v>7193.1</v>
      </c>
      <c r="S14" s="21">
        <v>14525.3</v>
      </c>
      <c r="T14" s="21">
        <v>23320.799999999999</v>
      </c>
      <c r="U14" s="21">
        <v>33717.5</v>
      </c>
      <c r="V14" s="21">
        <v>11875.6</v>
      </c>
      <c r="W14" s="21">
        <v>24201.4</v>
      </c>
      <c r="X14" s="21">
        <v>35494.199999999997</v>
      </c>
      <c r="Y14" s="21">
        <v>45898.2</v>
      </c>
      <c r="Z14" s="21">
        <v>9754.7000000000007</v>
      </c>
      <c r="AA14" s="21">
        <v>18798.2</v>
      </c>
      <c r="AB14" s="21">
        <v>26629</v>
      </c>
      <c r="AC14" s="21">
        <v>34760.300000000003</v>
      </c>
      <c r="AD14" s="21">
        <v>7960.6</v>
      </c>
      <c r="AE14" s="21">
        <v>16450.400000000001</v>
      </c>
      <c r="AF14" s="21">
        <v>24506.400000000001</v>
      </c>
      <c r="AG14" s="21">
        <v>33004.199999999997</v>
      </c>
      <c r="AH14" s="21">
        <v>8016.2</v>
      </c>
    </row>
    <row r="15" spans="1:34" x14ac:dyDescent="0.25">
      <c r="A15" s="3"/>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row>
    <row r="16" spans="1:34" x14ac:dyDescent="0.25">
      <c r="A16" s="1" t="s">
        <v>91</v>
      </c>
      <c r="B16" s="28">
        <v>-2279.6999999999998</v>
      </c>
      <c r="C16" s="28">
        <v>-4708.8999999999996</v>
      </c>
      <c r="D16" s="28">
        <v>-7315.2</v>
      </c>
      <c r="E16" s="28">
        <v>-10359.799999999999</v>
      </c>
      <c r="F16" s="28">
        <v>-2880.5</v>
      </c>
      <c r="G16" s="28">
        <v>-5885.8</v>
      </c>
      <c r="H16" s="28">
        <v>-8316.6</v>
      </c>
      <c r="I16" s="28">
        <v>-11152.3</v>
      </c>
      <c r="J16" s="28">
        <v>-2864.6</v>
      </c>
      <c r="K16" s="28">
        <v>-5856.1</v>
      </c>
      <c r="L16" s="28">
        <v>-8693</v>
      </c>
      <c r="M16" s="28">
        <v>-11513.8</v>
      </c>
      <c r="N16" s="28">
        <v>-2924.5</v>
      </c>
      <c r="O16" s="28">
        <v>-5948</v>
      </c>
      <c r="P16" s="28">
        <v>-9125.6</v>
      </c>
      <c r="Q16" s="28">
        <v>-12841.1</v>
      </c>
      <c r="R16" s="28">
        <v>-3605.7</v>
      </c>
      <c r="S16" s="28">
        <v>-7131.5</v>
      </c>
      <c r="T16" s="28">
        <v>-11269</v>
      </c>
      <c r="U16" s="28">
        <v>-15859.9</v>
      </c>
      <c r="V16" s="28">
        <v>-5291.7</v>
      </c>
      <c r="W16" s="28">
        <v>-10741.2</v>
      </c>
      <c r="X16" s="28">
        <v>-15669</v>
      </c>
      <c r="Y16" s="28">
        <v>-21052.400000000001</v>
      </c>
      <c r="Z16" s="28">
        <v>-5196.7</v>
      </c>
      <c r="AA16" s="28">
        <v>-10164.4</v>
      </c>
      <c r="AB16" s="28">
        <v>-14690.3</v>
      </c>
      <c r="AC16" s="28">
        <v>-19241.5</v>
      </c>
      <c r="AD16" s="28">
        <v>-4311.8999999999996</v>
      </c>
      <c r="AE16" s="28">
        <v>-8741.4</v>
      </c>
      <c r="AF16" s="28">
        <v>-12597.3</v>
      </c>
      <c r="AG16" s="28">
        <v>-16909.900000000001</v>
      </c>
      <c r="AH16" s="28">
        <v>-4154.6000000000004</v>
      </c>
    </row>
    <row r="17" spans="1:34" x14ac:dyDescent="0.25">
      <c r="A17" s="1" t="s">
        <v>92</v>
      </c>
      <c r="B17" s="28">
        <v>-745.9</v>
      </c>
      <c r="C17" s="28">
        <v>-1508.1</v>
      </c>
      <c r="D17" s="28">
        <v>-2231.1999999999998</v>
      </c>
      <c r="E17" s="28">
        <v>-3079.4</v>
      </c>
      <c r="F17" s="28">
        <v>-830.1</v>
      </c>
      <c r="G17" s="28">
        <v>-1659.2</v>
      </c>
      <c r="H17" s="28">
        <v>-2450.4</v>
      </c>
      <c r="I17" s="28">
        <v>-3376.8</v>
      </c>
      <c r="J17" s="28">
        <v>-912.9</v>
      </c>
      <c r="K17" s="28">
        <v>-1805.2</v>
      </c>
      <c r="L17" s="28">
        <v>-2690.1</v>
      </c>
      <c r="M17" s="28">
        <v>-3622.1</v>
      </c>
      <c r="N17" s="28">
        <v>-1000</v>
      </c>
      <c r="O17" s="28">
        <v>-1983.4</v>
      </c>
      <c r="P17" s="28">
        <v>-2867.9</v>
      </c>
      <c r="Q17" s="28">
        <v>-3928.5</v>
      </c>
      <c r="R17" s="28">
        <v>-1047.3</v>
      </c>
      <c r="S17" s="28">
        <v>-2134.5</v>
      </c>
      <c r="T17" s="28">
        <v>-3231.6</v>
      </c>
      <c r="U17" s="28">
        <v>-4415.5</v>
      </c>
      <c r="V17" s="28">
        <v>-1187.9000000000001</v>
      </c>
      <c r="W17" s="28">
        <v>-2388</v>
      </c>
      <c r="X17" s="28">
        <v>-3553.3</v>
      </c>
      <c r="Y17" s="28">
        <v>-4793.5</v>
      </c>
      <c r="Z17" s="28">
        <v>-1309.5</v>
      </c>
      <c r="AA17" s="28">
        <v>-2630.1</v>
      </c>
      <c r="AB17" s="28">
        <v>-3833.3</v>
      </c>
      <c r="AC17" s="28">
        <v>-5074.3999999999996</v>
      </c>
      <c r="AD17" s="28">
        <v>-1341.7</v>
      </c>
      <c r="AE17" s="28">
        <v>-2638</v>
      </c>
      <c r="AF17" s="28">
        <v>-3903.1</v>
      </c>
      <c r="AG17" s="28">
        <v>-5234.3999999999996</v>
      </c>
      <c r="AH17" s="28">
        <v>-1379.2</v>
      </c>
    </row>
    <row r="18" spans="1:34" x14ac:dyDescent="0.25">
      <c r="A18" s="1" t="s">
        <v>93</v>
      </c>
      <c r="B18" s="28">
        <v>-998.5</v>
      </c>
      <c r="C18" s="28">
        <v>-2052</v>
      </c>
      <c r="D18" s="28">
        <v>-3065.1</v>
      </c>
      <c r="E18" s="28">
        <v>-4357.8</v>
      </c>
      <c r="F18" s="28">
        <v>-1147.4000000000001</v>
      </c>
      <c r="G18" s="28">
        <v>-2326.1999999999998</v>
      </c>
      <c r="H18" s="28">
        <v>-3552</v>
      </c>
      <c r="I18" s="28">
        <v>-4908.7</v>
      </c>
      <c r="J18" s="28">
        <v>-1203.2</v>
      </c>
      <c r="K18" s="28">
        <v>-2409.1999999999998</v>
      </c>
      <c r="L18" s="28">
        <v>-3587.2</v>
      </c>
      <c r="M18" s="28">
        <v>-4876.2</v>
      </c>
      <c r="N18" s="28">
        <v>-1283.5999999999999</v>
      </c>
      <c r="O18" s="28">
        <v>-2511.6</v>
      </c>
      <c r="P18" s="28">
        <v>-3832.3</v>
      </c>
      <c r="Q18" s="28">
        <v>-5246.5</v>
      </c>
      <c r="R18" s="28">
        <v>-1309.5999999999999</v>
      </c>
      <c r="S18" s="28">
        <v>-2657.5</v>
      </c>
      <c r="T18" s="28">
        <v>-4087.6</v>
      </c>
      <c r="U18" s="28">
        <v>-5650.8</v>
      </c>
      <c r="V18" s="28">
        <v>-1521.4</v>
      </c>
      <c r="W18" s="28">
        <v>-3273.8</v>
      </c>
      <c r="X18" s="28">
        <v>-5171.3</v>
      </c>
      <c r="Y18" s="28">
        <v>-7127.3</v>
      </c>
      <c r="Z18" s="28">
        <v>-1683.5</v>
      </c>
      <c r="AA18" s="28">
        <v>-3400</v>
      </c>
      <c r="AB18" s="28">
        <v>-4966.3</v>
      </c>
      <c r="AC18" s="28">
        <v>-6673.2</v>
      </c>
      <c r="AD18" s="28">
        <v>-1586.2</v>
      </c>
      <c r="AE18" s="28">
        <v>-3320.6</v>
      </c>
      <c r="AF18" s="28">
        <v>-5021.1000000000004</v>
      </c>
      <c r="AG18" s="28">
        <v>-6713.7</v>
      </c>
      <c r="AH18" s="28">
        <v>-1584.7</v>
      </c>
    </row>
    <row r="19" spans="1:34" x14ac:dyDescent="0.25">
      <c r="A19" s="1" t="s">
        <v>94</v>
      </c>
      <c r="B19" s="28">
        <v>-308.2</v>
      </c>
      <c r="C19" s="28">
        <v>-626</v>
      </c>
      <c r="D19" s="28">
        <v>-937.5</v>
      </c>
      <c r="E19" s="28">
        <v>-1244</v>
      </c>
      <c r="F19" s="28">
        <v>-301.89999999999998</v>
      </c>
      <c r="G19" s="28">
        <v>-612.4</v>
      </c>
      <c r="H19" s="28">
        <v>-929.4</v>
      </c>
      <c r="I19" s="28">
        <v>-1262.8</v>
      </c>
      <c r="J19" s="28">
        <v>-337.5</v>
      </c>
      <c r="K19" s="28">
        <v>-683.2</v>
      </c>
      <c r="L19" s="28">
        <v>-1037.8</v>
      </c>
      <c r="M19" s="28">
        <v>-1456.1</v>
      </c>
      <c r="N19" s="28">
        <v>-393.2</v>
      </c>
      <c r="O19" s="28">
        <v>-819.4</v>
      </c>
      <c r="P19" s="28">
        <v>-1230.8</v>
      </c>
      <c r="Q19" s="28">
        <v>-1709.9</v>
      </c>
      <c r="R19" s="28">
        <v>-420</v>
      </c>
      <c r="S19" s="28">
        <v>-887.2</v>
      </c>
      <c r="T19" s="28">
        <v>-1351.7</v>
      </c>
      <c r="U19" s="28">
        <v>-1816.3</v>
      </c>
      <c r="V19" s="28">
        <v>-475.4</v>
      </c>
      <c r="W19" s="28">
        <v>-966.4</v>
      </c>
      <c r="X19" s="28">
        <v>-1460.7</v>
      </c>
      <c r="Y19" s="28">
        <v>-1998.9</v>
      </c>
      <c r="Z19" s="28">
        <v>-537.9</v>
      </c>
      <c r="AA19" s="28">
        <v>-1106.9000000000001</v>
      </c>
      <c r="AB19" s="28">
        <v>-1660</v>
      </c>
      <c r="AC19" s="28">
        <v>-2312.4</v>
      </c>
      <c r="AD19" s="28">
        <v>-605.79999999999995</v>
      </c>
      <c r="AE19" s="28">
        <v>-1231.2</v>
      </c>
      <c r="AF19" s="28">
        <v>-1909.2</v>
      </c>
      <c r="AG19" s="28">
        <v>-2674.4</v>
      </c>
      <c r="AH19" s="28">
        <v>-711.1</v>
      </c>
    </row>
    <row r="20" spans="1:34" x14ac:dyDescent="0.25">
      <c r="A20" s="66" t="s">
        <v>95</v>
      </c>
      <c r="B20" s="67">
        <v>-5</v>
      </c>
      <c r="C20" s="67">
        <v>-13.6</v>
      </c>
      <c r="D20" s="67">
        <v>-13.6</v>
      </c>
      <c r="E20" s="67">
        <v>-16.8</v>
      </c>
      <c r="F20" s="67">
        <v>-1.7</v>
      </c>
      <c r="G20" s="67">
        <v>-6.6</v>
      </c>
      <c r="H20" s="67">
        <v>-6.6</v>
      </c>
      <c r="I20" s="67">
        <v>-7.6</v>
      </c>
      <c r="J20" s="67">
        <v>0</v>
      </c>
      <c r="K20" s="67">
        <v>-0.6</v>
      </c>
      <c r="L20" s="67">
        <v>-4</v>
      </c>
      <c r="M20" s="67">
        <v>-10.9</v>
      </c>
      <c r="N20" s="67">
        <v>0</v>
      </c>
      <c r="O20" s="67">
        <v>-5.8</v>
      </c>
      <c r="P20" s="67">
        <v>-6.8</v>
      </c>
      <c r="Q20" s="67">
        <v>-16.8</v>
      </c>
      <c r="R20" s="67">
        <v>-4.8</v>
      </c>
      <c r="S20" s="67">
        <v>-68.2</v>
      </c>
      <c r="T20" s="67">
        <v>-68.3</v>
      </c>
      <c r="U20" s="67">
        <v>-75.8</v>
      </c>
      <c r="V20" s="67">
        <v>-0.6</v>
      </c>
      <c r="W20" s="67">
        <v>-5.2</v>
      </c>
      <c r="X20" s="67">
        <v>-8.6999999999999993</v>
      </c>
      <c r="Y20" s="67">
        <v>-28.1</v>
      </c>
      <c r="Z20" s="67">
        <v>-2.2000000000000002</v>
      </c>
      <c r="AA20" s="67">
        <v>-3.1</v>
      </c>
      <c r="AB20" s="67">
        <v>-3.1</v>
      </c>
      <c r="AC20" s="67">
        <v>-93.8</v>
      </c>
      <c r="AD20" s="67">
        <v>-0.8</v>
      </c>
      <c r="AE20" s="67">
        <v>-139.30000000000001</v>
      </c>
      <c r="AF20" s="67">
        <v>-141.9</v>
      </c>
      <c r="AG20" s="67">
        <v>-177.5</v>
      </c>
      <c r="AH20" s="67">
        <v>-5.6</v>
      </c>
    </row>
    <row r="21" spans="1:34" x14ac:dyDescent="0.25">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row>
    <row r="22" spans="1:34" x14ac:dyDescent="0.25">
      <c r="A22" s="3" t="s">
        <v>96</v>
      </c>
      <c r="B22" s="33">
        <v>129.30000000000001</v>
      </c>
      <c r="C22" s="33">
        <v>613.20000000000005</v>
      </c>
      <c r="D22" s="33">
        <v>1159.5999999999999</v>
      </c>
      <c r="E22" s="33">
        <v>1927.4</v>
      </c>
      <c r="F22" s="33">
        <v>1150.0999999999999</v>
      </c>
      <c r="G22" s="33">
        <v>2805.2</v>
      </c>
      <c r="H22" s="33">
        <v>3882.8</v>
      </c>
      <c r="I22" s="33">
        <v>4522</v>
      </c>
      <c r="J22" s="33">
        <v>514.4</v>
      </c>
      <c r="K22" s="33">
        <v>814.8</v>
      </c>
      <c r="L22" s="33">
        <v>1097</v>
      </c>
      <c r="M22" s="33">
        <v>1189</v>
      </c>
      <c r="N22" s="33">
        <v>197</v>
      </c>
      <c r="O22" s="33">
        <v>408.8</v>
      </c>
      <c r="P22" s="33">
        <v>499.1</v>
      </c>
      <c r="Q22" s="33">
        <v>948.3</v>
      </c>
      <c r="R22" s="33">
        <v>805.7</v>
      </c>
      <c r="S22" s="33">
        <v>1646.3</v>
      </c>
      <c r="T22" s="33">
        <v>3312.7</v>
      </c>
      <c r="U22" s="33">
        <v>5899.2</v>
      </c>
      <c r="V22" s="33">
        <v>3398.6</v>
      </c>
      <c r="W22" s="33">
        <v>6826.8</v>
      </c>
      <c r="X22" s="33">
        <v>9631.2000000000007</v>
      </c>
      <c r="Y22" s="33">
        <v>10898.1</v>
      </c>
      <c r="Z22" s="33">
        <v>1025</v>
      </c>
      <c r="AA22" s="33">
        <v>1493.8</v>
      </c>
      <c r="AB22" s="33">
        <v>1476</v>
      </c>
      <c r="AC22" s="33">
        <v>1365</v>
      </c>
      <c r="AD22" s="33">
        <v>114.3</v>
      </c>
      <c r="AE22" s="33">
        <v>379.9</v>
      </c>
      <c r="AF22" s="33">
        <v>933.8</v>
      </c>
      <c r="AG22" s="33">
        <v>1294.2</v>
      </c>
      <c r="AH22" s="33">
        <v>181</v>
      </c>
    </row>
    <row r="23" spans="1:34" x14ac:dyDescent="0.25">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row>
    <row r="24" spans="1:34" x14ac:dyDescent="0.25">
      <c r="A24" s="56" t="s">
        <v>114</v>
      </c>
      <c r="B24" s="65">
        <v>-37.5</v>
      </c>
      <c r="C24" s="65">
        <v>-69.900000000000006</v>
      </c>
      <c r="D24" s="65">
        <v>-22.7</v>
      </c>
      <c r="E24" s="65">
        <v>43.6</v>
      </c>
      <c r="F24" s="65">
        <v>-201.4</v>
      </c>
      <c r="G24" s="65">
        <v>-354.7</v>
      </c>
      <c r="H24" s="65">
        <v>-268.39999999999998</v>
      </c>
      <c r="I24" s="65">
        <v>-380.4</v>
      </c>
      <c r="J24" s="65">
        <v>151.1</v>
      </c>
      <c r="K24" s="65">
        <v>176.3</v>
      </c>
      <c r="L24" s="65">
        <v>211.2</v>
      </c>
      <c r="M24" s="65">
        <v>195.5</v>
      </c>
      <c r="N24" s="65">
        <v>129.4</v>
      </c>
      <c r="O24" s="65">
        <v>22</v>
      </c>
      <c r="P24" s="65">
        <v>13.4</v>
      </c>
      <c r="Q24" s="65">
        <v>-120.8</v>
      </c>
      <c r="R24" s="65">
        <v>-62.9</v>
      </c>
      <c r="S24" s="65">
        <v>-44.4</v>
      </c>
      <c r="T24" s="65">
        <v>-28.9</v>
      </c>
      <c r="U24" s="65">
        <v>-114.3</v>
      </c>
      <c r="V24" s="65">
        <v>-22.9</v>
      </c>
      <c r="W24" s="65">
        <v>311.10000000000002</v>
      </c>
      <c r="X24" s="65">
        <v>1385.9</v>
      </c>
      <c r="Y24" s="65">
        <v>1516</v>
      </c>
      <c r="Z24" s="65">
        <v>493</v>
      </c>
      <c r="AA24" s="65">
        <v>478.2</v>
      </c>
      <c r="AB24" s="65">
        <v>278.7</v>
      </c>
      <c r="AC24" s="65">
        <v>316.60000000000002</v>
      </c>
      <c r="AD24" s="65">
        <v>-243.9</v>
      </c>
      <c r="AE24" s="65">
        <v>-302.7</v>
      </c>
      <c r="AF24" s="65">
        <v>-387.2</v>
      </c>
      <c r="AG24" s="65">
        <v>-582</v>
      </c>
      <c r="AH24" s="65">
        <v>-47.4</v>
      </c>
    </row>
    <row r="25" spans="1:34" x14ac:dyDescent="0.25">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6" spans="1:34" x14ac:dyDescent="0.25">
      <c r="A26" s="3" t="s">
        <v>98</v>
      </c>
      <c r="B26" s="23">
        <v>91.8</v>
      </c>
      <c r="C26" s="23">
        <v>543.29999999999995</v>
      </c>
      <c r="D26" s="23">
        <v>1136.9000000000001</v>
      </c>
      <c r="E26" s="23">
        <v>1971.1</v>
      </c>
      <c r="F26" s="23">
        <v>948.7</v>
      </c>
      <c r="G26" s="23">
        <v>2450.5</v>
      </c>
      <c r="H26" s="23">
        <v>3614.4</v>
      </c>
      <c r="I26" s="23">
        <v>4141.6000000000004</v>
      </c>
      <c r="J26" s="23">
        <v>665.5</v>
      </c>
      <c r="K26" s="23">
        <v>991.1</v>
      </c>
      <c r="L26" s="23">
        <v>1308.2</v>
      </c>
      <c r="M26" s="23">
        <v>1384.5</v>
      </c>
      <c r="N26" s="23">
        <v>326.39999999999998</v>
      </c>
      <c r="O26" s="23">
        <v>430.8</v>
      </c>
      <c r="P26" s="23">
        <v>512.5</v>
      </c>
      <c r="Q26" s="23">
        <v>827.4</v>
      </c>
      <c r="R26" s="23">
        <v>742.9</v>
      </c>
      <c r="S26" s="23">
        <v>1601.9</v>
      </c>
      <c r="T26" s="23">
        <v>3283.8</v>
      </c>
      <c r="U26" s="23">
        <v>5784.9</v>
      </c>
      <c r="V26" s="23">
        <v>3375.7</v>
      </c>
      <c r="W26" s="23">
        <v>7137.9</v>
      </c>
      <c r="X26" s="23">
        <v>11017.1</v>
      </c>
      <c r="Y26" s="23">
        <v>12414.1</v>
      </c>
      <c r="Z26" s="23">
        <v>1518</v>
      </c>
      <c r="AA26" s="23">
        <v>1972</v>
      </c>
      <c r="AB26" s="23">
        <v>1754.7</v>
      </c>
      <c r="AC26" s="23">
        <v>1681.6</v>
      </c>
      <c r="AD26" s="23">
        <v>-129.6</v>
      </c>
      <c r="AE26" s="23">
        <v>77.099999999999994</v>
      </c>
      <c r="AF26" s="23">
        <v>546.70000000000005</v>
      </c>
      <c r="AG26" s="23">
        <v>712.2</v>
      </c>
      <c r="AH26" s="23">
        <v>133.5</v>
      </c>
    </row>
    <row r="27" spans="1:34" collapsed="1" x14ac:dyDescent="0.25">
      <c r="A27" s="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row>
    <row r="28" spans="1:34" collapsed="1" x14ac:dyDescent="0.25">
      <c r="A28" s="1" t="s">
        <v>115</v>
      </c>
      <c r="B28" s="28">
        <v>0</v>
      </c>
      <c r="C28" s="28">
        <v>0</v>
      </c>
      <c r="D28" s="28">
        <v>0</v>
      </c>
      <c r="E28" s="28">
        <v>-0.5</v>
      </c>
      <c r="F28" s="28">
        <v>-0.5</v>
      </c>
      <c r="G28" s="28">
        <v>-1</v>
      </c>
      <c r="H28" s="28">
        <v>-1.5</v>
      </c>
      <c r="I28" s="28">
        <v>-23.1</v>
      </c>
      <c r="J28" s="28">
        <v>1.8</v>
      </c>
      <c r="K28" s="28">
        <v>-6</v>
      </c>
      <c r="L28" s="28">
        <v>-16.2</v>
      </c>
      <c r="M28" s="28">
        <v>-12.1</v>
      </c>
      <c r="N28" s="28">
        <v>-29.1</v>
      </c>
      <c r="O28" s="28">
        <v>-24.5</v>
      </c>
      <c r="P28" s="28">
        <v>-27.5</v>
      </c>
      <c r="Q28" s="28">
        <v>-14.8</v>
      </c>
      <c r="R28" s="28">
        <v>24.8</v>
      </c>
      <c r="S28" s="28">
        <v>24.7</v>
      </c>
      <c r="T28" s="28">
        <v>27.8</v>
      </c>
      <c r="U28" s="28">
        <v>36.5</v>
      </c>
      <c r="V28" s="28">
        <v>-6.3</v>
      </c>
      <c r="W28" s="28">
        <v>-6.3</v>
      </c>
      <c r="X28" s="28">
        <v>-6.3</v>
      </c>
      <c r="Y28" s="28">
        <v>-17.3</v>
      </c>
      <c r="Z28" s="28">
        <v>-23.9</v>
      </c>
      <c r="AA28" s="28">
        <v>-40.9</v>
      </c>
      <c r="AB28" s="28">
        <v>-46.7</v>
      </c>
      <c r="AC28" s="28">
        <v>-62.9</v>
      </c>
      <c r="AD28" s="28">
        <v>-143.4</v>
      </c>
      <c r="AE28" s="28">
        <v>-143.4</v>
      </c>
      <c r="AF28" s="28">
        <v>-143.4</v>
      </c>
      <c r="AG28" s="28">
        <v>-143.4</v>
      </c>
      <c r="AH28" s="28">
        <v>0</v>
      </c>
    </row>
    <row r="29" spans="1:34" collapsed="1" x14ac:dyDescent="0.25">
      <c r="A29" s="1" t="s">
        <v>100</v>
      </c>
      <c r="B29" s="28">
        <v>7.4</v>
      </c>
      <c r="C29" s="28">
        <v>14.6</v>
      </c>
      <c r="D29" s="28">
        <v>22.8</v>
      </c>
      <c r="E29" s="28">
        <v>30.4</v>
      </c>
      <c r="F29" s="28">
        <v>8.8000000000000007</v>
      </c>
      <c r="G29" s="28">
        <v>21.9</v>
      </c>
      <c r="H29" s="28">
        <v>36.700000000000003</v>
      </c>
      <c r="I29" s="28">
        <v>42.1</v>
      </c>
      <c r="J29" s="28">
        <v>11.2</v>
      </c>
      <c r="K29" s="28">
        <v>23.3</v>
      </c>
      <c r="L29" s="28">
        <v>30.9</v>
      </c>
      <c r="M29" s="28">
        <v>40.9</v>
      </c>
      <c r="N29" s="28">
        <v>8.6999999999999993</v>
      </c>
      <c r="O29" s="28">
        <v>22.2</v>
      </c>
      <c r="P29" s="28">
        <v>29.6</v>
      </c>
      <c r="Q29" s="28">
        <v>31.4</v>
      </c>
      <c r="R29" s="28">
        <v>5.0999999999999996</v>
      </c>
      <c r="S29" s="28">
        <v>14.8</v>
      </c>
      <c r="T29" s="28">
        <v>21.2</v>
      </c>
      <c r="U29" s="28">
        <v>39.700000000000003</v>
      </c>
      <c r="V29" s="28">
        <v>12.8</v>
      </c>
      <c r="W29" s="28">
        <v>26.9</v>
      </c>
      <c r="X29" s="28">
        <v>41.1</v>
      </c>
      <c r="Y29" s="28">
        <v>66.7</v>
      </c>
      <c r="Z29" s="28">
        <v>44</v>
      </c>
      <c r="AA29" s="28">
        <v>88.5</v>
      </c>
      <c r="AB29" s="28">
        <v>128.1</v>
      </c>
      <c r="AC29" s="28">
        <v>181.6</v>
      </c>
      <c r="AD29" s="28">
        <v>31.7</v>
      </c>
      <c r="AE29" s="28">
        <v>66.5</v>
      </c>
      <c r="AF29" s="28">
        <v>106.9</v>
      </c>
      <c r="AG29" s="28">
        <v>147.30000000000001</v>
      </c>
      <c r="AH29" s="28">
        <v>21.1</v>
      </c>
    </row>
    <row r="30" spans="1:34" collapsed="1" x14ac:dyDescent="0.25">
      <c r="A30" s="1" t="s">
        <v>101</v>
      </c>
      <c r="B30" s="28">
        <v>2.5</v>
      </c>
      <c r="C30" s="28">
        <v>-4.7</v>
      </c>
      <c r="D30" s="28">
        <v>-14.1</v>
      </c>
      <c r="E30" s="28">
        <v>-7.7</v>
      </c>
      <c r="F30" s="28">
        <v>-10.9</v>
      </c>
      <c r="G30" s="28">
        <v>-0.5</v>
      </c>
      <c r="H30" s="28">
        <v>-26.1</v>
      </c>
      <c r="I30" s="28">
        <v>18.600000000000001</v>
      </c>
      <c r="J30" s="28">
        <v>34.200000000000003</v>
      </c>
      <c r="K30" s="28">
        <v>-15</v>
      </c>
      <c r="L30" s="28">
        <v>25.1</v>
      </c>
      <c r="M30" s="28">
        <v>15.7</v>
      </c>
      <c r="N30" s="28">
        <v>129</v>
      </c>
      <c r="O30" s="28">
        <v>94.8</v>
      </c>
      <c r="P30" s="28">
        <v>6</v>
      </c>
      <c r="Q30" s="28">
        <v>17.5</v>
      </c>
      <c r="R30" s="28">
        <v>122.5</v>
      </c>
      <c r="S30" s="28">
        <v>116.6</v>
      </c>
      <c r="T30" s="28">
        <v>168.1</v>
      </c>
      <c r="U30" s="28">
        <v>241.4</v>
      </c>
      <c r="V30" s="28">
        <v>78</v>
      </c>
      <c r="W30" s="28">
        <v>148.69999999999999</v>
      </c>
      <c r="X30" s="28">
        <v>213.6</v>
      </c>
      <c r="Y30" s="28">
        <v>84.8</v>
      </c>
      <c r="Z30" s="28">
        <v>-7</v>
      </c>
      <c r="AA30" s="28">
        <v>-60</v>
      </c>
      <c r="AB30" s="28">
        <v>-16.600000000000001</v>
      </c>
      <c r="AC30" s="28">
        <v>-106</v>
      </c>
      <c r="AD30" s="28">
        <v>152.69999999999999</v>
      </c>
      <c r="AE30" s="28">
        <v>117.5</v>
      </c>
      <c r="AF30" s="28">
        <v>94.5</v>
      </c>
      <c r="AG30" s="28">
        <v>247.3</v>
      </c>
      <c r="AH30" s="28">
        <v>-15.4</v>
      </c>
    </row>
    <row r="31" spans="1:34" collapsed="1" x14ac:dyDescent="0.25">
      <c r="A31" s="66" t="s">
        <v>102</v>
      </c>
      <c r="B31" s="67">
        <v>-113.4</v>
      </c>
      <c r="C31" s="67">
        <v>-222.5</v>
      </c>
      <c r="D31" s="67">
        <v>-352.4</v>
      </c>
      <c r="E31" s="67">
        <v>-474.5</v>
      </c>
      <c r="F31" s="67">
        <v>-117</v>
      </c>
      <c r="G31" s="67">
        <v>-218.4</v>
      </c>
      <c r="H31" s="67">
        <v>-305.8</v>
      </c>
      <c r="I31" s="67">
        <v>-387.6</v>
      </c>
      <c r="J31" s="67">
        <v>-72.3</v>
      </c>
      <c r="K31" s="67">
        <v>-143.1</v>
      </c>
      <c r="L31" s="67">
        <v>-215.9</v>
      </c>
      <c r="M31" s="67">
        <v>-295.2</v>
      </c>
      <c r="N31" s="67">
        <v>-71.3</v>
      </c>
      <c r="O31" s="67">
        <v>-143.30000000000001</v>
      </c>
      <c r="P31" s="67">
        <v>-215</v>
      </c>
      <c r="Q31" s="67">
        <v>-277.5</v>
      </c>
      <c r="R31" s="67">
        <v>-70.900000000000006</v>
      </c>
      <c r="S31" s="67">
        <v>-144.30000000000001</v>
      </c>
      <c r="T31" s="67">
        <v>-212.1</v>
      </c>
      <c r="U31" s="67">
        <v>-275.60000000000002</v>
      </c>
      <c r="V31" s="67">
        <v>-59.1</v>
      </c>
      <c r="W31" s="67">
        <v>-133.6</v>
      </c>
      <c r="X31" s="67">
        <v>-207.6</v>
      </c>
      <c r="Y31" s="67">
        <v>-312.60000000000002</v>
      </c>
      <c r="Z31" s="67">
        <v>-145.6</v>
      </c>
      <c r="AA31" s="67">
        <v>-319.60000000000002</v>
      </c>
      <c r="AB31" s="67">
        <v>-517.9</v>
      </c>
      <c r="AC31" s="67">
        <v>-743.4</v>
      </c>
      <c r="AD31" s="67">
        <v>-222.4</v>
      </c>
      <c r="AE31" s="67">
        <v>-440</v>
      </c>
      <c r="AF31" s="67">
        <v>-654.5</v>
      </c>
      <c r="AG31" s="67">
        <v>-916.4</v>
      </c>
      <c r="AH31" s="67">
        <v>-197.3</v>
      </c>
    </row>
    <row r="32" spans="1:34" x14ac:dyDescent="0.25">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row>
    <row r="33" spans="1:34" x14ac:dyDescent="0.25">
      <c r="A33" s="68" t="s">
        <v>103</v>
      </c>
      <c r="B33" s="69">
        <v>-11.6</v>
      </c>
      <c r="C33" s="69">
        <v>330.7</v>
      </c>
      <c r="D33" s="69">
        <v>793.3</v>
      </c>
      <c r="E33" s="69">
        <v>1518.8</v>
      </c>
      <c r="F33" s="69">
        <v>829.1</v>
      </c>
      <c r="G33" s="69">
        <v>2252.4</v>
      </c>
      <c r="H33" s="69">
        <v>3317.7</v>
      </c>
      <c r="I33" s="69">
        <v>3791.7</v>
      </c>
      <c r="J33" s="69">
        <v>640.4</v>
      </c>
      <c r="K33" s="69">
        <v>850.3</v>
      </c>
      <c r="L33" s="69">
        <v>1132.2</v>
      </c>
      <c r="M33" s="69">
        <v>1133.9000000000001</v>
      </c>
      <c r="N33" s="69">
        <v>363.7</v>
      </c>
      <c r="O33" s="69">
        <v>379.9</v>
      </c>
      <c r="P33" s="69">
        <v>305.5</v>
      </c>
      <c r="Q33" s="69">
        <v>584.1</v>
      </c>
      <c r="R33" s="69">
        <v>824.5</v>
      </c>
      <c r="S33" s="69">
        <v>1613.6</v>
      </c>
      <c r="T33" s="69">
        <v>3288.9</v>
      </c>
      <c r="U33" s="69">
        <v>5827</v>
      </c>
      <c r="V33" s="69">
        <v>3401.1</v>
      </c>
      <c r="W33" s="69">
        <v>7173.7</v>
      </c>
      <c r="X33" s="69">
        <v>11058</v>
      </c>
      <c r="Y33" s="69">
        <v>12235.7</v>
      </c>
      <c r="Z33" s="69">
        <v>1385.4</v>
      </c>
      <c r="AA33" s="69">
        <v>1640</v>
      </c>
      <c r="AB33" s="69">
        <v>1301.5999999999999</v>
      </c>
      <c r="AC33" s="69">
        <v>951</v>
      </c>
      <c r="AD33" s="69">
        <v>-311.10000000000002</v>
      </c>
      <c r="AE33" s="69">
        <v>-322.39999999999998</v>
      </c>
      <c r="AF33" s="69">
        <v>-49.8</v>
      </c>
      <c r="AG33" s="69">
        <v>46.9</v>
      </c>
      <c r="AH33" s="69">
        <v>-58</v>
      </c>
    </row>
    <row r="34" spans="1:34" x14ac:dyDescent="0.25">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row>
    <row r="35" spans="1:34" x14ac:dyDescent="0.25">
      <c r="A35" s="66" t="s">
        <v>104</v>
      </c>
      <c r="B35" s="67">
        <v>-57.8</v>
      </c>
      <c r="C35" s="67">
        <v>-130.1</v>
      </c>
      <c r="D35" s="67">
        <v>-210.7</v>
      </c>
      <c r="E35" s="67">
        <v>-269.3</v>
      </c>
      <c r="F35" s="67">
        <v>-100.4</v>
      </c>
      <c r="G35" s="67">
        <v>-190.1</v>
      </c>
      <c r="H35" s="67">
        <v>-331.9</v>
      </c>
      <c r="I35" s="67">
        <v>-425.1</v>
      </c>
      <c r="J35" s="67">
        <v>-143.19999999999999</v>
      </c>
      <c r="K35" s="67">
        <v>-201.4</v>
      </c>
      <c r="L35" s="67">
        <v>-263</v>
      </c>
      <c r="M35" s="67">
        <v>-236.6</v>
      </c>
      <c r="N35" s="67">
        <v>-102.5</v>
      </c>
      <c r="O35" s="67">
        <v>-118.7</v>
      </c>
      <c r="P35" s="67">
        <v>-141.30000000000001</v>
      </c>
      <c r="Q35" s="67">
        <v>-306.39999999999998</v>
      </c>
      <c r="R35" s="71">
        <v>-133.1</v>
      </c>
      <c r="S35" s="71">
        <v>-304.2</v>
      </c>
      <c r="T35" s="71">
        <v>-599</v>
      </c>
      <c r="U35" s="71">
        <v>-1162.8</v>
      </c>
      <c r="V35" s="71">
        <v>-731.6</v>
      </c>
      <c r="W35" s="71">
        <v>-1522</v>
      </c>
      <c r="X35" s="71">
        <v>-2339.8000000000002</v>
      </c>
      <c r="Y35" s="71">
        <v>-2593.9</v>
      </c>
      <c r="Z35" s="71">
        <v>-402.8</v>
      </c>
      <c r="AA35" s="71">
        <v>-596.20000000000005</v>
      </c>
      <c r="AB35" s="71">
        <v>-691.3</v>
      </c>
      <c r="AC35" s="71">
        <v>-780.9</v>
      </c>
      <c r="AD35" s="71">
        <v>-102.8</v>
      </c>
      <c r="AE35" s="71">
        <v>789.3</v>
      </c>
      <c r="AF35" s="71">
        <v>633.79999999999995</v>
      </c>
      <c r="AG35" s="71">
        <v>530.29999999999995</v>
      </c>
      <c r="AH35" s="71">
        <v>-131.69999999999999</v>
      </c>
    </row>
    <row r="36" spans="1:34" hidden="1" outlineLevel="2" x14ac:dyDescent="0.25">
      <c r="B36" s="20"/>
      <c r="C36" s="20"/>
      <c r="D36" s="20"/>
      <c r="E36" s="20"/>
      <c r="F36" s="20"/>
      <c r="G36" s="20"/>
      <c r="H36" s="20"/>
      <c r="I36" s="20"/>
      <c r="J36" s="20"/>
      <c r="K36" s="20"/>
      <c r="L36" s="20"/>
      <c r="M36" s="20"/>
      <c r="N36" s="20"/>
      <c r="O36" s="20"/>
      <c r="P36" s="20"/>
      <c r="Q36" s="20"/>
      <c r="R36" s="49"/>
      <c r="S36" s="49"/>
      <c r="T36" s="49"/>
      <c r="U36" s="49"/>
      <c r="V36" s="49"/>
      <c r="W36" s="49"/>
      <c r="X36" s="49"/>
      <c r="Y36" s="49"/>
      <c r="Z36" s="49"/>
      <c r="AA36" s="49"/>
      <c r="AB36" s="49"/>
      <c r="AC36" s="49"/>
      <c r="AD36" s="49"/>
      <c r="AE36" s="49"/>
      <c r="AF36" s="49"/>
      <c r="AG36" s="49"/>
      <c r="AH36" s="49"/>
    </row>
    <row r="37" spans="1:34" hidden="1" outlineLevel="2" x14ac:dyDescent="0.25">
      <c r="A37" s="8" t="s">
        <v>105</v>
      </c>
      <c r="B37" s="24">
        <v>-69.3926551116475</v>
      </c>
      <c r="C37" s="24">
        <v>200.66270740748999</v>
      </c>
      <c r="D37" s="24">
        <v>582.57436145432405</v>
      </c>
      <c r="E37" s="24">
        <v>1249.47949744571</v>
      </c>
      <c r="F37" s="24">
        <v>728.69142955150494</v>
      </c>
      <c r="G37" s="24">
        <v>2062.2890740990802</v>
      </c>
      <c r="H37" s="24">
        <v>2985.7706358536702</v>
      </c>
      <c r="I37" s="24">
        <v>3366.6078352362902</v>
      </c>
      <c r="J37" s="24">
        <v>497.16582217251801</v>
      </c>
      <c r="K37" s="24">
        <v>648.82089746392592</v>
      </c>
      <c r="L37" s="24">
        <v>869.14211853979509</v>
      </c>
      <c r="M37" s="24">
        <v>897.27741001174604</v>
      </c>
      <c r="N37" s="24">
        <v>261.23333838055697</v>
      </c>
      <c r="O37" s="24">
        <v>261.14666152824299</v>
      </c>
      <c r="P37" s="24">
        <v>164.26228753403402</v>
      </c>
      <c r="Q37" s="24">
        <v>277.70594993539203</v>
      </c>
      <c r="R37" s="50">
        <v>691.35896602566197</v>
      </c>
      <c r="S37" s="50">
        <v>1309.4593044562801</v>
      </c>
      <c r="T37" s="50">
        <v>2689.9012049004696</v>
      </c>
      <c r="U37" s="50">
        <v>4664.1178919045196</v>
      </c>
      <c r="V37" s="50">
        <v>2669.5074627967501</v>
      </c>
      <c r="W37" s="50">
        <v>5651.6317805051094</v>
      </c>
      <c r="X37" s="50">
        <v>8718.19465244612</v>
      </c>
      <c r="Y37" s="50">
        <v>9641.8055465877096</v>
      </c>
      <c r="Z37" s="50">
        <v>982.61884985252595</v>
      </c>
      <c r="AA37" s="50">
        <v>1043.77199753069</v>
      </c>
      <c r="AB37" s="50">
        <v>610.249908466477</v>
      </c>
      <c r="AC37" s="50">
        <v>170.10240899066599</v>
      </c>
      <c r="AD37" s="50">
        <v>-413.90636802728301</v>
      </c>
      <c r="AE37" s="50">
        <v>466.91991337113399</v>
      </c>
      <c r="AF37" s="50">
        <v>584.02829506905493</v>
      </c>
      <c r="AG37" s="50">
        <v>577.26461959936705</v>
      </c>
      <c r="AH37" s="50">
        <v>-189.75880114132801</v>
      </c>
    </row>
    <row r="38" spans="1:34" hidden="1" outlineLevel="2" x14ac:dyDescent="0.25">
      <c r="B38" s="20"/>
      <c r="C38" s="20"/>
      <c r="D38" s="20"/>
      <c r="E38" s="20"/>
      <c r="F38" s="20"/>
      <c r="G38" s="20"/>
      <c r="H38" s="20"/>
      <c r="I38" s="20"/>
      <c r="J38" s="20"/>
      <c r="K38" s="20"/>
      <c r="L38" s="20"/>
      <c r="M38" s="20"/>
      <c r="N38" s="20"/>
      <c r="O38" s="20"/>
      <c r="P38" s="20"/>
      <c r="Q38" s="20"/>
      <c r="R38" s="49"/>
      <c r="S38" s="49"/>
      <c r="T38" s="49"/>
      <c r="U38" s="49"/>
      <c r="V38" s="49"/>
      <c r="W38" s="49"/>
      <c r="X38" s="49"/>
      <c r="Y38" s="49"/>
      <c r="Z38" s="49"/>
      <c r="AA38" s="49"/>
      <c r="AB38" s="49"/>
      <c r="AC38" s="49"/>
      <c r="AD38" s="49"/>
      <c r="AE38" s="49"/>
      <c r="AF38" s="49"/>
      <c r="AG38" s="49"/>
      <c r="AH38" s="49"/>
    </row>
    <row r="39" spans="1:34" hidden="1" outlineLevel="2" x14ac:dyDescent="0.25">
      <c r="A39" s="1" t="s">
        <v>106</v>
      </c>
      <c r="B39" s="20">
        <v>0</v>
      </c>
      <c r="C39" s="20">
        <v>0</v>
      </c>
      <c r="D39" s="20">
        <v>0</v>
      </c>
      <c r="E39" s="20">
        <v>0</v>
      </c>
      <c r="F39" s="20">
        <v>0</v>
      </c>
      <c r="G39" s="20">
        <v>0</v>
      </c>
      <c r="H39" s="20">
        <v>0</v>
      </c>
      <c r="I39" s="20">
        <v>0</v>
      </c>
      <c r="J39" s="20">
        <v>0</v>
      </c>
      <c r="K39" s="20">
        <v>0</v>
      </c>
      <c r="L39" s="20">
        <v>0</v>
      </c>
      <c r="M39" s="20">
        <v>0</v>
      </c>
      <c r="N39" s="20">
        <v>0</v>
      </c>
      <c r="O39" s="20">
        <v>0</v>
      </c>
      <c r="P39" s="20">
        <v>0</v>
      </c>
      <c r="Q39" s="20">
        <v>0</v>
      </c>
      <c r="R39" s="49">
        <v>0</v>
      </c>
      <c r="S39" s="49">
        <v>0</v>
      </c>
      <c r="T39" s="49">
        <v>0</v>
      </c>
      <c r="U39" s="49">
        <v>0</v>
      </c>
      <c r="V39" s="49">
        <v>0</v>
      </c>
      <c r="W39" s="49">
        <v>0</v>
      </c>
      <c r="X39" s="49">
        <v>0</v>
      </c>
      <c r="Y39" s="49">
        <v>0</v>
      </c>
      <c r="Z39" s="49">
        <v>0</v>
      </c>
      <c r="AA39" s="49">
        <v>0</v>
      </c>
      <c r="AB39" s="49">
        <v>0</v>
      </c>
      <c r="AC39" s="49">
        <v>0</v>
      </c>
      <c r="AD39" s="49">
        <v>0</v>
      </c>
      <c r="AE39" s="49">
        <v>0</v>
      </c>
      <c r="AF39" s="49">
        <v>0</v>
      </c>
      <c r="AG39" s="49">
        <v>0</v>
      </c>
      <c r="AH39" s="49">
        <v>0</v>
      </c>
    </row>
    <row r="40" spans="1:34" collapsed="1" x14ac:dyDescent="0.25">
      <c r="A40" s="3"/>
      <c r="B40" s="22"/>
      <c r="C40" s="22"/>
      <c r="D40" s="22"/>
      <c r="E40" s="22"/>
      <c r="F40" s="22"/>
      <c r="G40" s="22"/>
      <c r="H40" s="22"/>
      <c r="I40" s="22"/>
      <c r="J40" s="22"/>
      <c r="K40" s="22"/>
      <c r="L40" s="22"/>
      <c r="M40" s="22"/>
      <c r="N40" s="22"/>
      <c r="O40" s="22"/>
      <c r="P40" s="22"/>
      <c r="Q40" s="22"/>
      <c r="R40" s="51"/>
      <c r="S40" s="51"/>
      <c r="T40" s="51"/>
      <c r="U40" s="51"/>
      <c r="V40" s="51"/>
      <c r="W40" s="51"/>
      <c r="X40" s="51"/>
      <c r="Y40" s="51"/>
      <c r="Z40" s="51"/>
      <c r="AA40" s="51"/>
      <c r="AB40" s="51"/>
      <c r="AC40" s="51"/>
      <c r="AD40" s="51"/>
      <c r="AE40" s="51"/>
      <c r="AF40" s="51"/>
      <c r="AG40" s="51"/>
      <c r="AH40" s="51"/>
    </row>
    <row r="41" spans="1:34" x14ac:dyDescent="0.25">
      <c r="A41" s="61" t="s">
        <v>107</v>
      </c>
      <c r="B41" s="72">
        <v>-69.400000000000006</v>
      </c>
      <c r="C41" s="72">
        <v>200.7</v>
      </c>
      <c r="D41" s="72">
        <v>582.6</v>
      </c>
      <c r="E41" s="72">
        <v>1249.5</v>
      </c>
      <c r="F41" s="72">
        <v>728.7</v>
      </c>
      <c r="G41" s="72">
        <v>2062.3000000000002</v>
      </c>
      <c r="H41" s="72">
        <v>2985.8</v>
      </c>
      <c r="I41" s="72">
        <v>3366.6</v>
      </c>
      <c r="J41" s="72">
        <v>497.2</v>
      </c>
      <c r="K41" s="72">
        <v>648.79999999999995</v>
      </c>
      <c r="L41" s="72">
        <v>869.1</v>
      </c>
      <c r="M41" s="72">
        <v>897.3</v>
      </c>
      <c r="N41" s="72">
        <v>261.2</v>
      </c>
      <c r="O41" s="72">
        <v>261.10000000000002</v>
      </c>
      <c r="P41" s="72">
        <v>164.3</v>
      </c>
      <c r="Q41" s="72">
        <v>277.7</v>
      </c>
      <c r="R41" s="73">
        <v>691.4</v>
      </c>
      <c r="S41" s="73">
        <v>1309.5</v>
      </c>
      <c r="T41" s="73">
        <v>2689.9</v>
      </c>
      <c r="U41" s="73">
        <v>4664.1000000000004</v>
      </c>
      <c r="V41" s="73">
        <v>2669.5</v>
      </c>
      <c r="W41" s="73">
        <v>5651.6</v>
      </c>
      <c r="X41" s="73">
        <v>8718.2000000000007</v>
      </c>
      <c r="Y41" s="73">
        <v>9641.7999999999993</v>
      </c>
      <c r="Z41" s="73">
        <v>982.6</v>
      </c>
      <c r="AA41" s="73">
        <v>1043.8</v>
      </c>
      <c r="AB41" s="73">
        <v>610.20000000000005</v>
      </c>
      <c r="AC41" s="73">
        <v>170.1</v>
      </c>
      <c r="AD41" s="73">
        <v>-413.9</v>
      </c>
      <c r="AE41" s="73">
        <v>466.9</v>
      </c>
      <c r="AF41" s="73">
        <v>584</v>
      </c>
      <c r="AG41" s="73">
        <v>577.29999999999995</v>
      </c>
      <c r="AH41" s="73">
        <v>-189.8</v>
      </c>
    </row>
    <row r="42" spans="1:34" x14ac:dyDescent="0.25">
      <c r="A42" s="3" t="s">
        <v>108</v>
      </c>
      <c r="B42" s="20"/>
      <c r="C42" s="20"/>
      <c r="D42" s="20"/>
      <c r="E42" s="20"/>
      <c r="F42" s="20"/>
      <c r="G42" s="20"/>
      <c r="H42" s="20"/>
      <c r="I42" s="20"/>
      <c r="J42" s="20"/>
      <c r="K42" s="20"/>
      <c r="L42" s="20"/>
      <c r="M42" s="20"/>
      <c r="N42" s="20"/>
      <c r="O42" s="20"/>
      <c r="P42" s="20"/>
      <c r="Q42" s="20"/>
      <c r="R42" s="49"/>
      <c r="S42" s="49"/>
      <c r="T42" s="49"/>
      <c r="U42" s="49"/>
      <c r="V42" s="49"/>
      <c r="W42" s="49"/>
      <c r="X42" s="49"/>
      <c r="Y42" s="49"/>
      <c r="Z42" s="49"/>
      <c r="AA42" s="49"/>
      <c r="AB42" s="49"/>
      <c r="AC42" s="49"/>
      <c r="AD42" s="49"/>
      <c r="AE42" s="49"/>
      <c r="AF42" s="49"/>
      <c r="AG42" s="49"/>
      <c r="AH42" s="49"/>
    </row>
    <row r="43" spans="1:34" x14ac:dyDescent="0.25">
      <c r="A43" s="1" t="s">
        <v>109</v>
      </c>
      <c r="B43" s="28">
        <v>7.8</v>
      </c>
      <c r="C43" s="28">
        <v>18.100000000000001</v>
      </c>
      <c r="D43" s="28">
        <v>27.1</v>
      </c>
      <c r="E43" s="28">
        <v>38.700000000000003</v>
      </c>
      <c r="F43" s="28">
        <v>6.1</v>
      </c>
      <c r="G43" s="28">
        <v>13.1</v>
      </c>
      <c r="H43" s="28">
        <v>21.8</v>
      </c>
      <c r="I43" s="28">
        <v>29.3</v>
      </c>
      <c r="J43" s="28">
        <v>7.4</v>
      </c>
      <c r="K43" s="28">
        <v>16.3</v>
      </c>
      <c r="L43" s="28">
        <v>30.9</v>
      </c>
      <c r="M43" s="28">
        <v>42.1</v>
      </c>
      <c r="N43" s="28">
        <v>10.4</v>
      </c>
      <c r="O43" s="28">
        <v>23.2</v>
      </c>
      <c r="P43" s="28">
        <v>31</v>
      </c>
      <c r="Q43" s="28">
        <v>38.5</v>
      </c>
      <c r="R43" s="52">
        <v>7.7</v>
      </c>
      <c r="S43" s="52">
        <v>16.899999999999999</v>
      </c>
      <c r="T43" s="52">
        <v>26.2</v>
      </c>
      <c r="U43" s="52">
        <v>36.1</v>
      </c>
      <c r="V43" s="52">
        <v>11.2</v>
      </c>
      <c r="W43" s="52">
        <v>31</v>
      </c>
      <c r="X43" s="52">
        <v>51.1</v>
      </c>
      <c r="Y43" s="52">
        <v>80.400000000000006</v>
      </c>
      <c r="Z43" s="52">
        <v>30.4</v>
      </c>
      <c r="AA43" s="52">
        <v>55.1</v>
      </c>
      <c r="AB43" s="52">
        <v>77.599999999999994</v>
      </c>
      <c r="AC43" s="52">
        <v>98.1</v>
      </c>
      <c r="AD43" s="52">
        <v>25.1</v>
      </c>
      <c r="AE43" s="52">
        <v>52.3</v>
      </c>
      <c r="AF43" s="52">
        <v>77.099999999999994</v>
      </c>
      <c r="AG43" s="52">
        <v>88.8</v>
      </c>
      <c r="AH43" s="52">
        <v>22.5</v>
      </c>
    </row>
    <row r="44" spans="1:34" x14ac:dyDescent="0.25">
      <c r="A44" s="1" t="s">
        <v>110</v>
      </c>
      <c r="B44" s="28">
        <v>-77.2</v>
      </c>
      <c r="C44" s="28">
        <v>182.6</v>
      </c>
      <c r="D44" s="28">
        <v>555.5</v>
      </c>
      <c r="E44" s="28">
        <v>1210.8</v>
      </c>
      <c r="F44" s="28">
        <v>722.6</v>
      </c>
      <c r="G44" s="28">
        <v>2049.1999999999998</v>
      </c>
      <c r="H44" s="28">
        <v>2964</v>
      </c>
      <c r="I44" s="28">
        <v>3337.3</v>
      </c>
      <c r="J44" s="28">
        <v>489.8</v>
      </c>
      <c r="K44" s="28">
        <v>632.5</v>
      </c>
      <c r="L44" s="28">
        <v>838.3</v>
      </c>
      <c r="M44" s="28">
        <v>855.2</v>
      </c>
      <c r="N44" s="28">
        <v>250.8</v>
      </c>
      <c r="O44" s="28">
        <v>237.9</v>
      </c>
      <c r="P44" s="28">
        <v>133.30000000000001</v>
      </c>
      <c r="Q44" s="28">
        <v>239.2</v>
      </c>
      <c r="R44" s="52">
        <v>683.7</v>
      </c>
      <c r="S44" s="52">
        <v>1292.5</v>
      </c>
      <c r="T44" s="52">
        <v>2663.7</v>
      </c>
      <c r="U44" s="52">
        <v>4628</v>
      </c>
      <c r="V44" s="52">
        <v>2658.3</v>
      </c>
      <c r="W44" s="52">
        <v>5620.6</v>
      </c>
      <c r="X44" s="52">
        <v>8667.1</v>
      </c>
      <c r="Y44" s="52">
        <v>9561.4</v>
      </c>
      <c r="Z44" s="52">
        <v>952.2</v>
      </c>
      <c r="AA44" s="52">
        <v>988.7</v>
      </c>
      <c r="AB44" s="52">
        <v>532.70000000000005</v>
      </c>
      <c r="AC44" s="52">
        <v>72</v>
      </c>
      <c r="AD44" s="52">
        <v>-439</v>
      </c>
      <c r="AE44" s="52">
        <v>414.6</v>
      </c>
      <c r="AF44" s="52">
        <v>506.9</v>
      </c>
      <c r="AG44" s="52">
        <v>488.5</v>
      </c>
      <c r="AH44" s="52">
        <v>-212.2</v>
      </c>
    </row>
    <row r="45" spans="1:34" x14ac:dyDescent="0.25">
      <c r="A45" s="3"/>
      <c r="B45" s="17"/>
      <c r="C45" s="17"/>
      <c r="D45" s="17"/>
      <c r="E45" s="17"/>
      <c r="F45" s="17"/>
      <c r="G45" s="17"/>
      <c r="H45" s="17"/>
      <c r="I45" s="17"/>
      <c r="J45" s="17"/>
      <c r="K45" s="17"/>
      <c r="L45" s="17"/>
      <c r="M45" s="17"/>
      <c r="N45" s="17"/>
      <c r="O45" s="17"/>
      <c r="P45" s="17"/>
      <c r="Q45" s="17"/>
      <c r="R45" s="53"/>
      <c r="S45" s="53"/>
      <c r="T45" s="53"/>
      <c r="U45" s="53"/>
      <c r="V45" s="53"/>
      <c r="W45" s="53"/>
      <c r="X45" s="53"/>
      <c r="Y45" s="53"/>
      <c r="Z45" s="53"/>
      <c r="AA45" s="53"/>
      <c r="AB45" s="53"/>
      <c r="AC45" s="53"/>
      <c r="AD45" s="53"/>
      <c r="AE45" s="53"/>
      <c r="AF45" s="53"/>
      <c r="AG45" s="53"/>
      <c r="AH45" s="53"/>
    </row>
    <row r="46" spans="1:34" x14ac:dyDescent="0.25">
      <c r="B46" s="17"/>
      <c r="C46" s="17"/>
      <c r="D46" s="17"/>
      <c r="E46" s="17"/>
      <c r="F46" s="17"/>
      <c r="G46" s="17"/>
      <c r="H46" s="17"/>
      <c r="I46" s="17"/>
      <c r="J46" s="17"/>
      <c r="K46" s="17"/>
      <c r="L46" s="17"/>
      <c r="M46" s="17"/>
      <c r="N46" s="17"/>
      <c r="O46" s="17"/>
      <c r="P46" s="17"/>
      <c r="Q46" s="17"/>
      <c r="R46" s="53"/>
      <c r="S46" s="53"/>
      <c r="T46" s="53"/>
      <c r="U46" s="53"/>
      <c r="V46" s="53"/>
      <c r="W46" s="53"/>
      <c r="X46" s="53"/>
      <c r="Y46" s="53"/>
      <c r="Z46" s="53"/>
      <c r="AA46" s="53"/>
      <c r="AB46" s="53"/>
      <c r="AC46" s="53"/>
      <c r="AD46" s="53"/>
      <c r="AE46" s="53"/>
      <c r="AF46" s="53"/>
      <c r="AG46" s="53"/>
      <c r="AH46" s="53"/>
    </row>
    <row r="47" spans="1:34" x14ac:dyDescent="0.25">
      <c r="A47" s="61" t="s">
        <v>111</v>
      </c>
      <c r="B47" s="74"/>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row>
    <row r="48" spans="1:34" x14ac:dyDescent="0.25">
      <c r="A48" s="1" t="s">
        <v>112</v>
      </c>
      <c r="B48" s="19">
        <f t="shared" ref="B48:S48" si="0">B44/B49</f>
        <v>-0.13280341696448464</v>
      </c>
      <c r="C48" s="19">
        <f t="shared" si="0"/>
        <v>0.31411792665433802</v>
      </c>
      <c r="D48" s="19">
        <f t="shared" si="0"/>
        <v>0.95559971662916088</v>
      </c>
      <c r="E48" s="19">
        <f t="shared" si="0"/>
        <v>2.0828805344637047</v>
      </c>
      <c r="F48" s="34">
        <f t="shared" si="0"/>
        <v>1.243053744799697</v>
      </c>
      <c r="G48" s="34">
        <f t="shared" si="0"/>
        <v>3.5251394047101283</v>
      </c>
      <c r="H48" s="34">
        <f t="shared" si="0"/>
        <v>5.0988254907089701</v>
      </c>
      <c r="I48" s="34">
        <f t="shared" si="0"/>
        <v>5.7409953812898262</v>
      </c>
      <c r="J48" s="34">
        <f t="shared" si="0"/>
        <v>0.84257919208814225</v>
      </c>
      <c r="K48" s="34">
        <f t="shared" si="0"/>
        <v>1.0880590832906287</v>
      </c>
      <c r="L48" s="34">
        <f t="shared" si="0"/>
        <v>1.4420868450949154</v>
      </c>
      <c r="M48" s="34">
        <f t="shared" si="0"/>
        <v>1.4711590956998351</v>
      </c>
      <c r="N48" s="34">
        <f t="shared" si="0"/>
        <v>0.43143907998306669</v>
      </c>
      <c r="O48" s="34">
        <f t="shared" si="0"/>
        <v>0.40924783543848314</v>
      </c>
      <c r="P48" s="34">
        <f t="shared" si="0"/>
        <v>0.22930952696069695</v>
      </c>
      <c r="Q48" s="34">
        <f t="shared" si="0"/>
        <v>0.41148416240809227</v>
      </c>
      <c r="R48" s="34">
        <f t="shared" si="0"/>
        <v>1.1746860121063243</v>
      </c>
      <c r="S48" s="34">
        <f t="shared" si="0"/>
        <v>2.1451876336440314</v>
      </c>
      <c r="T48" s="34">
        <v>4.3435802361256997</v>
      </c>
      <c r="U48" s="34">
        <f t="shared" ref="U48:V48" si="1">U44/U49</f>
        <v>7.4867312058493205</v>
      </c>
      <c r="V48" s="34">
        <f t="shared" si="1"/>
        <v>4.1978986347067577</v>
      </c>
      <c r="W48" s="34">
        <f t="shared" ref="W48:X48" si="2">W44/W49</f>
        <v>8.8725254468752919</v>
      </c>
      <c r="X48" s="34">
        <f t="shared" si="2"/>
        <v>13.683363338027934</v>
      </c>
      <c r="Y48" s="34">
        <f t="shared" ref="Y48:Z48" si="3">Y44/Y49</f>
        <v>15.091461050442271</v>
      </c>
      <c r="Z48" s="34">
        <f t="shared" si="3"/>
        <v>1.4992019961271561</v>
      </c>
      <c r="AA48" s="34">
        <f t="shared" ref="AA48:AB48" si="4">AA44/AA49</f>
        <v>1.5557999998974026</v>
      </c>
      <c r="AB48" s="34">
        <f t="shared" si="4"/>
        <v>0.83841781326126075</v>
      </c>
      <c r="AC48" s="34">
        <f t="shared" ref="AC48:AD48" si="5">AC44/AC49</f>
        <v>0.11338741919528249</v>
      </c>
      <c r="AD48" s="34">
        <f t="shared" si="5"/>
        <v>-0.69251791232679372</v>
      </c>
      <c r="AE48" s="34">
        <f t="shared" ref="AE48:AF48" si="6">AE44/AE49</f>
        <v>0.65400823371758132</v>
      </c>
      <c r="AF48" s="34">
        <f t="shared" si="6"/>
        <v>0.79951990194229872</v>
      </c>
      <c r="AG48" s="34">
        <f t="shared" ref="AG48:AH48" si="7">AG44/AG49</f>
        <v>0.77049807082030575</v>
      </c>
      <c r="AH48" s="34">
        <f t="shared" si="7"/>
        <v>-0.33459604821063454</v>
      </c>
    </row>
    <row r="49" spans="1:34" x14ac:dyDescent="0.25">
      <c r="A49" s="1" t="s">
        <v>113</v>
      </c>
      <c r="B49" s="16">
        <f t="shared" ref="B49:Q49" si="8">581.310344</f>
        <v>581.31034399999999</v>
      </c>
      <c r="C49" s="16">
        <f t="shared" si="8"/>
        <v>581.31034399999999</v>
      </c>
      <c r="D49" s="16">
        <f t="shared" si="8"/>
        <v>581.31034399999999</v>
      </c>
      <c r="E49" s="16">
        <f t="shared" si="8"/>
        <v>581.31034399999999</v>
      </c>
      <c r="F49" s="16">
        <f t="shared" si="8"/>
        <v>581.31034399999999</v>
      </c>
      <c r="G49" s="16">
        <f t="shared" si="8"/>
        <v>581.31034399999999</v>
      </c>
      <c r="H49" s="16">
        <f t="shared" si="8"/>
        <v>581.31034399999999</v>
      </c>
      <c r="I49" s="16">
        <f t="shared" si="8"/>
        <v>581.31034399999999</v>
      </c>
      <c r="J49" s="16">
        <f t="shared" si="8"/>
        <v>581.31034399999999</v>
      </c>
      <c r="K49" s="16">
        <f t="shared" si="8"/>
        <v>581.31034399999999</v>
      </c>
      <c r="L49" s="16">
        <f t="shared" si="8"/>
        <v>581.31034399999999</v>
      </c>
      <c r="M49" s="16">
        <f t="shared" si="8"/>
        <v>581.31034399999999</v>
      </c>
      <c r="N49" s="16">
        <f t="shared" si="8"/>
        <v>581.31034399999999</v>
      </c>
      <c r="O49" s="16">
        <f t="shared" si="8"/>
        <v>581.31034399999999</v>
      </c>
      <c r="P49" s="16">
        <f t="shared" si="8"/>
        <v>581.31034399999999</v>
      </c>
      <c r="Q49" s="16">
        <f t="shared" si="8"/>
        <v>581.31034399999999</v>
      </c>
      <c r="R49" s="14">
        <v>582.02787208988775</v>
      </c>
      <c r="S49" s="14">
        <v>602.51139794444441</v>
      </c>
      <c r="T49" s="14">
        <v>613.2498665147059</v>
      </c>
      <c r="U49" s="14">
        <v>618.16029890109883</v>
      </c>
      <c r="V49" s="14">
        <v>633.24539997752811</v>
      </c>
      <c r="W49" s="52">
        <v>633.48367199999996</v>
      </c>
      <c r="X49" s="52">
        <v>633.40421400000002</v>
      </c>
      <c r="Y49" s="52">
        <v>633.56357400000002</v>
      </c>
      <c r="Z49" s="52">
        <v>635.13789499999996</v>
      </c>
      <c r="AA49" s="52">
        <v>635.49299399999995</v>
      </c>
      <c r="AB49" s="52">
        <v>635.36340900000005</v>
      </c>
      <c r="AC49" s="52">
        <v>634.99108200000001</v>
      </c>
      <c r="AD49" s="52">
        <v>633.91862100000003</v>
      </c>
      <c r="AE49" s="52">
        <v>633.93697299999997</v>
      </c>
      <c r="AF49" s="52">
        <v>634.00548100000003</v>
      </c>
      <c r="AG49" s="52">
        <v>634.00548100000003</v>
      </c>
      <c r="AH49" s="52">
        <v>634.19756788764005</v>
      </c>
    </row>
    <row r="50" spans="1:34" x14ac:dyDescent="0.25">
      <c r="A50" s="89" t="s">
        <v>176</v>
      </c>
      <c r="B50" s="89"/>
      <c r="C50" s="89"/>
      <c r="D50" s="89"/>
      <c r="E50" s="89"/>
      <c r="F50" s="89"/>
      <c r="G50" s="89"/>
    </row>
    <row r="51" spans="1:34" x14ac:dyDescent="0.25">
      <c r="A51" s="89"/>
      <c r="B51" s="89"/>
      <c r="C51" s="89"/>
      <c r="D51" s="89"/>
      <c r="E51" s="89"/>
      <c r="F51" s="89"/>
      <c r="G51" s="89"/>
      <c r="H51" s="26"/>
      <c r="I51" s="26"/>
      <c r="J51" s="26"/>
      <c r="K51" s="26"/>
      <c r="L51" s="26"/>
    </row>
    <row r="52" spans="1:34" x14ac:dyDescent="0.25">
      <c r="A52" s="89"/>
      <c r="B52" s="89"/>
      <c r="C52" s="89"/>
      <c r="D52" s="89"/>
      <c r="E52" s="89"/>
      <c r="F52" s="89"/>
      <c r="G52" s="89"/>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row>
    <row r="53" spans="1:34" x14ac:dyDescent="0.25">
      <c r="A53" s="89"/>
      <c r="B53" s="89"/>
      <c r="C53" s="89"/>
      <c r="D53" s="89"/>
      <c r="E53" s="89"/>
      <c r="F53" s="89"/>
      <c r="G53" s="89"/>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row>
    <row r="54" spans="1:34" x14ac:dyDescent="0.25">
      <c r="A54" s="89"/>
      <c r="B54" s="89"/>
      <c r="C54" s="89"/>
      <c r="D54" s="89"/>
      <c r="E54" s="89"/>
      <c r="F54" s="89"/>
      <c r="G54" s="89"/>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row>
    <row r="55" spans="1:34" x14ac:dyDescent="0.25">
      <c r="A55" s="89"/>
      <c r="B55" s="89"/>
      <c r="C55" s="89"/>
      <c r="D55" s="89"/>
      <c r="E55" s="89"/>
      <c r="F55" s="89"/>
      <c r="G55" s="89"/>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row>
    <row r="56" spans="1:34" x14ac:dyDescent="0.25">
      <c r="A56" s="89"/>
      <c r="B56" s="89"/>
      <c r="C56" s="89"/>
      <c r="D56" s="89"/>
      <c r="E56" s="89"/>
      <c r="F56" s="89"/>
      <c r="G56" s="89"/>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row>
    <row r="57" spans="1:34" x14ac:dyDescent="0.2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row>
    <row r="58" spans="1:34" x14ac:dyDescent="0.2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row>
    <row r="59" spans="1:34" x14ac:dyDescent="0.2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row>
    <row r="60" spans="1:34" x14ac:dyDescent="0.2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row>
    <row r="61" spans="1:34" x14ac:dyDescent="0.25">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row>
    <row r="62" spans="1:34" x14ac:dyDescent="0.2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row>
    <row r="63" spans="1:34" x14ac:dyDescent="0.2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row>
    <row r="64" spans="1:34" x14ac:dyDescent="0.2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row>
    <row r="65" spans="2:34" x14ac:dyDescent="0.2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row>
    <row r="66" spans="2:34" x14ac:dyDescent="0.25">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row>
    <row r="67" spans="2:34" x14ac:dyDescent="0.25">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row>
    <row r="68" spans="2:34" x14ac:dyDescent="0.2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row>
    <row r="69" spans="2:34" x14ac:dyDescent="0.25">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row>
    <row r="70" spans="2:34" x14ac:dyDescent="0.2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row>
    <row r="71" spans="2:34" x14ac:dyDescent="0.25">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row>
    <row r="72" spans="2:34" x14ac:dyDescent="0.2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row>
    <row r="73" spans="2:34" x14ac:dyDescent="0.25">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row>
    <row r="74" spans="2:34" x14ac:dyDescent="0.25">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row>
    <row r="75" spans="2:34" x14ac:dyDescent="0.25">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row>
    <row r="76" spans="2:34" x14ac:dyDescent="0.25">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row>
    <row r="77" spans="2:34" x14ac:dyDescent="0.25">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row>
    <row r="78" spans="2:34" x14ac:dyDescent="0.25">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row>
    <row r="79" spans="2:34" x14ac:dyDescent="0.25">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row>
    <row r="80" spans="2:34" x14ac:dyDescent="0.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row>
    <row r="81" spans="2:34" x14ac:dyDescent="0.25">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row>
    <row r="82" spans="2:34" x14ac:dyDescent="0.25">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row>
    <row r="83" spans="2:34" x14ac:dyDescent="0.25">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row>
    <row r="84" spans="2:34" x14ac:dyDescent="0.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row>
    <row r="85" spans="2:34" x14ac:dyDescent="0.25">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row>
    <row r="86" spans="2:34" x14ac:dyDescent="0.25">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row>
    <row r="87" spans="2:34" x14ac:dyDescent="0.25">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row>
    <row r="88" spans="2:34" x14ac:dyDescent="0.25">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row>
    <row r="89" spans="2:34" x14ac:dyDescent="0.25">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row>
    <row r="90" spans="2:34" x14ac:dyDescent="0.25">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row>
    <row r="91" spans="2:34" x14ac:dyDescent="0.25">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row>
    <row r="92" spans="2:34" x14ac:dyDescent="0.25">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row>
    <row r="93" spans="2:34" x14ac:dyDescent="0.25">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row>
    <row r="94" spans="2:34" x14ac:dyDescent="0.25">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row>
    <row r="95" spans="2:34" x14ac:dyDescent="0.25">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row>
    <row r="96" spans="2:34" x14ac:dyDescent="0.25">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row>
    <row r="97" spans="2:34" x14ac:dyDescent="0.25">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row>
    <row r="98" spans="2:34" x14ac:dyDescent="0.25">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row>
    <row r="99" spans="2:34" x14ac:dyDescent="0.25">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row>
    <row r="100" spans="2:34" x14ac:dyDescent="0.25">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row>
    <row r="101" spans="2:34" x14ac:dyDescent="0.25">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row>
    <row r="102" spans="2:34" x14ac:dyDescent="0.25">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row>
    <row r="103" spans="2:34" x14ac:dyDescent="0.25">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row>
    <row r="104" spans="2:34" x14ac:dyDescent="0.25">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row>
    <row r="105" spans="2:34" x14ac:dyDescent="0.25">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row>
    <row r="106" spans="2:34" x14ac:dyDescent="0.25">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row>
    <row r="107" spans="2:34" x14ac:dyDescent="0.25">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row>
    <row r="108" spans="2:34" x14ac:dyDescent="0.25">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row>
    <row r="109" spans="2:34" x14ac:dyDescent="0.25">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row>
    <row r="110" spans="2:34" x14ac:dyDescent="0.25">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row>
    <row r="111" spans="2:34" x14ac:dyDescent="0.25">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row>
    <row r="112" spans="2:34" x14ac:dyDescent="0.25">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row>
    <row r="113" spans="2:34" x14ac:dyDescent="0.25">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row>
    <row r="114" spans="2:34" x14ac:dyDescent="0.25">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row>
    <row r="115" spans="2:34" x14ac:dyDescent="0.25">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row>
    <row r="116" spans="2:34" x14ac:dyDescent="0.25">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row>
    <row r="117" spans="2:34" x14ac:dyDescent="0.25">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row>
    <row r="118" spans="2:34" x14ac:dyDescent="0.25">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row>
    <row r="119" spans="2:34" x14ac:dyDescent="0.25">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row>
    <row r="120" spans="2:34" x14ac:dyDescent="0.25">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row>
    <row r="121" spans="2:34" x14ac:dyDescent="0.25">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row>
    <row r="122" spans="2:34" x14ac:dyDescent="0.25">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row>
    <row r="123" spans="2:34" x14ac:dyDescent="0.25">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row>
    <row r="124" spans="2:34" x14ac:dyDescent="0.25">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row>
    <row r="125" spans="2:34" x14ac:dyDescent="0.25">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row>
    <row r="126" spans="2:34" x14ac:dyDescent="0.25">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row>
    <row r="127" spans="2:34" x14ac:dyDescent="0.25">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row>
    <row r="128" spans="2:34" x14ac:dyDescent="0.25">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row>
    <row r="129" spans="2:34" x14ac:dyDescent="0.25">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row>
    <row r="130" spans="2:34" x14ac:dyDescent="0.25">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row>
    <row r="131" spans="2:34" x14ac:dyDescent="0.25">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row>
    <row r="132" spans="2:34" x14ac:dyDescent="0.25">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row>
    <row r="133" spans="2:34" x14ac:dyDescent="0.25">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row>
    <row r="134" spans="2:34" x14ac:dyDescent="0.25">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row>
    <row r="135" spans="2:34" x14ac:dyDescent="0.25">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row>
    <row r="136" spans="2:34" x14ac:dyDescent="0.25">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row>
    <row r="137" spans="2:34" x14ac:dyDescent="0.25">
      <c r="B137" s="26"/>
      <c r="C137" s="26"/>
      <c r="D137" s="26"/>
      <c r="E137" s="26"/>
      <c r="F137" s="26"/>
      <c r="G137" s="26"/>
      <c r="H137" s="26"/>
      <c r="I137" s="26"/>
      <c r="J137" s="26"/>
      <c r="K137" s="26"/>
      <c r="L137" s="26"/>
    </row>
    <row r="138" spans="2:34" x14ac:dyDescent="0.25">
      <c r="B138" s="26"/>
      <c r="C138" s="26"/>
      <c r="D138" s="26"/>
      <c r="E138" s="26"/>
      <c r="F138" s="26"/>
      <c r="G138" s="26"/>
      <c r="H138" s="26"/>
      <c r="I138" s="26"/>
      <c r="J138" s="26"/>
      <c r="K138" s="26"/>
      <c r="L138" s="26"/>
    </row>
    <row r="139" spans="2:34" x14ac:dyDescent="0.25">
      <c r="B139" s="26"/>
      <c r="C139" s="26"/>
      <c r="D139" s="26"/>
      <c r="E139" s="26"/>
      <c r="F139" s="26"/>
      <c r="G139" s="26"/>
      <c r="H139" s="26"/>
      <c r="I139" s="26"/>
      <c r="J139" s="26"/>
      <c r="K139" s="26"/>
      <c r="L139" s="26"/>
    </row>
    <row r="140" spans="2:34" x14ac:dyDescent="0.25">
      <c r="B140" s="26"/>
      <c r="C140" s="26"/>
      <c r="D140" s="26"/>
      <c r="E140" s="26"/>
      <c r="F140" s="26"/>
      <c r="G140" s="26"/>
      <c r="H140" s="26"/>
      <c r="I140" s="26"/>
      <c r="J140" s="26"/>
      <c r="K140" s="26"/>
      <c r="L140" s="26"/>
    </row>
    <row r="141" spans="2:34" x14ac:dyDescent="0.25">
      <c r="B141" s="26"/>
      <c r="C141" s="26"/>
      <c r="D141" s="26"/>
      <c r="E141" s="26"/>
      <c r="F141" s="26"/>
      <c r="G141" s="26"/>
      <c r="H141" s="26"/>
      <c r="I141" s="26"/>
      <c r="J141" s="26"/>
      <c r="K141" s="26"/>
      <c r="L141" s="26"/>
    </row>
    <row r="142" spans="2:34" x14ac:dyDescent="0.25">
      <c r="B142" s="26"/>
      <c r="C142" s="26"/>
      <c r="D142" s="26"/>
      <c r="E142" s="26"/>
      <c r="F142" s="26"/>
      <c r="G142" s="26"/>
      <c r="H142" s="26"/>
      <c r="I142" s="26"/>
      <c r="J142" s="26"/>
      <c r="K142" s="26"/>
      <c r="L142" s="26"/>
    </row>
    <row r="143" spans="2:34" x14ac:dyDescent="0.25">
      <c r="B143" s="26"/>
      <c r="C143" s="26"/>
      <c r="D143" s="26"/>
      <c r="E143" s="26"/>
      <c r="F143" s="26"/>
      <c r="G143" s="26"/>
      <c r="H143" s="26"/>
      <c r="I143" s="26"/>
      <c r="J143" s="26"/>
      <c r="K143" s="26"/>
      <c r="L143" s="26"/>
    </row>
    <row r="144" spans="2:34" x14ac:dyDescent="0.25">
      <c r="B144" s="26"/>
      <c r="C144" s="26"/>
      <c r="D144" s="26"/>
      <c r="E144" s="26"/>
      <c r="F144" s="26"/>
      <c r="G144" s="26"/>
      <c r="H144" s="26"/>
      <c r="I144" s="26"/>
      <c r="J144" s="26"/>
      <c r="K144" s="26"/>
      <c r="L144" s="26"/>
    </row>
    <row r="145" spans="2:12" x14ac:dyDescent="0.25">
      <c r="B145" s="26"/>
      <c r="C145" s="26"/>
      <c r="D145" s="26"/>
      <c r="E145" s="26"/>
      <c r="F145" s="26"/>
      <c r="G145" s="26"/>
      <c r="H145" s="26"/>
      <c r="I145" s="26"/>
      <c r="J145" s="26"/>
      <c r="K145" s="26"/>
      <c r="L145" s="26"/>
    </row>
    <row r="146" spans="2:12" x14ac:dyDescent="0.25">
      <c r="B146" s="26"/>
      <c r="C146" s="26"/>
      <c r="D146" s="26"/>
      <c r="E146" s="26"/>
      <c r="F146" s="26"/>
      <c r="G146" s="26"/>
      <c r="H146" s="26"/>
      <c r="I146" s="26"/>
      <c r="J146" s="26"/>
      <c r="K146" s="26"/>
      <c r="L146" s="26"/>
    </row>
    <row r="147" spans="2:12" x14ac:dyDescent="0.25">
      <c r="B147" s="26"/>
      <c r="C147" s="26"/>
      <c r="D147" s="26"/>
      <c r="E147" s="26"/>
      <c r="F147" s="26"/>
      <c r="G147" s="26"/>
      <c r="H147" s="26"/>
      <c r="I147" s="26"/>
      <c r="J147" s="26"/>
      <c r="K147" s="26"/>
      <c r="L147" s="26"/>
    </row>
    <row r="148" spans="2:12" x14ac:dyDescent="0.25">
      <c r="B148" s="26"/>
      <c r="C148" s="26"/>
      <c r="D148" s="26"/>
      <c r="E148" s="26"/>
      <c r="F148" s="26"/>
      <c r="G148" s="26"/>
      <c r="H148" s="26"/>
      <c r="I148" s="26"/>
      <c r="J148" s="26"/>
      <c r="K148" s="26"/>
      <c r="L148" s="26"/>
    </row>
    <row r="149" spans="2:12" x14ac:dyDescent="0.25">
      <c r="B149" s="26"/>
      <c r="C149" s="26"/>
      <c r="D149" s="26"/>
      <c r="E149" s="26"/>
      <c r="F149" s="26"/>
      <c r="G149" s="26"/>
      <c r="H149" s="26"/>
      <c r="I149" s="26"/>
      <c r="J149" s="26"/>
      <c r="K149" s="26"/>
      <c r="L149" s="26"/>
    </row>
    <row r="150" spans="2:12" x14ac:dyDescent="0.25">
      <c r="B150" s="26"/>
      <c r="C150" s="26"/>
      <c r="D150" s="26"/>
      <c r="E150" s="26"/>
      <c r="F150" s="26"/>
      <c r="G150" s="26"/>
      <c r="H150" s="26"/>
      <c r="I150" s="26"/>
      <c r="J150" s="26"/>
      <c r="K150" s="26"/>
      <c r="L150" s="26"/>
    </row>
    <row r="151" spans="2:12" x14ac:dyDescent="0.25">
      <c r="B151" s="26"/>
      <c r="C151" s="26"/>
      <c r="D151" s="26"/>
      <c r="E151" s="26"/>
      <c r="F151" s="26"/>
      <c r="G151" s="26"/>
      <c r="H151" s="26"/>
      <c r="I151" s="26"/>
      <c r="J151" s="26"/>
      <c r="K151" s="26"/>
      <c r="L151" s="26"/>
    </row>
    <row r="152" spans="2:12" x14ac:dyDescent="0.25">
      <c r="B152" s="26"/>
      <c r="C152" s="26"/>
      <c r="D152" s="26"/>
      <c r="E152" s="26"/>
      <c r="F152" s="26"/>
      <c r="G152" s="26"/>
      <c r="H152" s="26"/>
      <c r="I152" s="26"/>
      <c r="J152" s="26"/>
      <c r="K152" s="26"/>
      <c r="L152" s="26"/>
    </row>
    <row r="153" spans="2:12" x14ac:dyDescent="0.25">
      <c r="B153" s="26"/>
      <c r="C153" s="26"/>
      <c r="D153" s="26"/>
      <c r="E153" s="26"/>
      <c r="F153" s="26"/>
      <c r="G153" s="26"/>
      <c r="H153" s="26"/>
      <c r="I153" s="26"/>
      <c r="J153" s="26"/>
      <c r="K153" s="26"/>
      <c r="L153" s="26"/>
    </row>
    <row r="154" spans="2:12" x14ac:dyDescent="0.25">
      <c r="B154" s="26"/>
      <c r="C154" s="26"/>
      <c r="D154" s="26"/>
      <c r="E154" s="26"/>
      <c r="F154" s="26"/>
      <c r="G154" s="26"/>
      <c r="H154" s="26"/>
      <c r="I154" s="26"/>
      <c r="J154" s="26"/>
      <c r="K154" s="26"/>
      <c r="L154" s="26"/>
    </row>
    <row r="155" spans="2:12" x14ac:dyDescent="0.25">
      <c r="B155" s="26"/>
      <c r="C155" s="26"/>
      <c r="D155" s="26"/>
      <c r="E155" s="26"/>
      <c r="F155" s="26"/>
      <c r="G155" s="26"/>
      <c r="H155" s="26"/>
      <c r="I155" s="26"/>
      <c r="J155" s="26"/>
      <c r="K155" s="26"/>
      <c r="L155" s="26"/>
    </row>
    <row r="156" spans="2:12" x14ac:dyDescent="0.25">
      <c r="B156" s="26"/>
      <c r="C156" s="26"/>
      <c r="D156" s="26"/>
      <c r="E156" s="26"/>
      <c r="F156" s="26"/>
      <c r="G156" s="26"/>
      <c r="H156" s="26"/>
      <c r="I156" s="26"/>
      <c r="J156" s="26"/>
      <c r="K156" s="26"/>
      <c r="L156" s="26"/>
    </row>
    <row r="157" spans="2:12" x14ac:dyDescent="0.25">
      <c r="B157" s="26"/>
      <c r="C157" s="26"/>
      <c r="D157" s="26"/>
      <c r="E157" s="26"/>
      <c r="F157" s="26"/>
      <c r="G157" s="26"/>
      <c r="H157" s="26"/>
      <c r="I157" s="26"/>
      <c r="J157" s="26"/>
      <c r="K157" s="26"/>
      <c r="L157" s="26"/>
    </row>
    <row r="158" spans="2:12" x14ac:dyDescent="0.25">
      <c r="B158" s="26"/>
      <c r="C158" s="26"/>
      <c r="D158" s="26"/>
      <c r="E158" s="26"/>
      <c r="F158" s="26"/>
      <c r="G158" s="26"/>
      <c r="H158" s="26"/>
      <c r="I158" s="26"/>
      <c r="J158" s="26"/>
      <c r="K158" s="26"/>
      <c r="L158" s="26"/>
    </row>
    <row r="159" spans="2:12" x14ac:dyDescent="0.25">
      <c r="B159" s="26"/>
      <c r="C159" s="26"/>
      <c r="D159" s="26"/>
      <c r="E159" s="26"/>
      <c r="F159" s="26"/>
      <c r="G159" s="26"/>
      <c r="H159" s="26"/>
      <c r="I159" s="26"/>
      <c r="J159" s="26"/>
      <c r="K159" s="26"/>
      <c r="L159" s="26"/>
    </row>
    <row r="160" spans="2:12" x14ac:dyDescent="0.25">
      <c r="B160" s="26"/>
      <c r="C160" s="26"/>
      <c r="D160" s="26"/>
      <c r="E160" s="26"/>
      <c r="F160" s="26"/>
      <c r="G160" s="26"/>
      <c r="H160" s="26"/>
      <c r="I160" s="26"/>
      <c r="J160" s="26"/>
      <c r="K160" s="26"/>
      <c r="L160" s="26"/>
    </row>
    <row r="161" spans="2:12" x14ac:dyDescent="0.25">
      <c r="B161" s="26"/>
      <c r="C161" s="26"/>
      <c r="D161" s="26"/>
      <c r="E161" s="26"/>
      <c r="F161" s="26"/>
      <c r="G161" s="26"/>
      <c r="H161" s="26"/>
      <c r="I161" s="26"/>
      <c r="J161" s="26"/>
      <c r="K161" s="26"/>
      <c r="L161" s="26"/>
    </row>
    <row r="162" spans="2:12" x14ac:dyDescent="0.25">
      <c r="B162" s="26"/>
      <c r="C162" s="26"/>
      <c r="D162" s="26"/>
      <c r="E162" s="26"/>
      <c r="F162" s="26"/>
      <c r="G162" s="26"/>
      <c r="H162" s="26"/>
      <c r="I162" s="26"/>
      <c r="J162" s="26"/>
      <c r="K162" s="26"/>
      <c r="L162" s="26"/>
    </row>
    <row r="163" spans="2:12" x14ac:dyDescent="0.25">
      <c r="B163" s="26"/>
      <c r="C163" s="26"/>
      <c r="D163" s="26"/>
      <c r="E163" s="26"/>
      <c r="F163" s="26"/>
      <c r="G163" s="26"/>
      <c r="H163" s="26"/>
      <c r="I163" s="26"/>
      <c r="J163" s="26"/>
      <c r="K163" s="26"/>
      <c r="L163" s="26"/>
    </row>
    <row r="164" spans="2:12" x14ac:dyDescent="0.25">
      <c r="B164" s="26"/>
      <c r="C164" s="26"/>
      <c r="D164" s="26"/>
      <c r="E164" s="26"/>
      <c r="F164" s="26"/>
      <c r="G164" s="26"/>
      <c r="H164" s="26"/>
      <c r="I164" s="26"/>
      <c r="J164" s="26"/>
      <c r="K164" s="26"/>
      <c r="L164" s="26"/>
    </row>
    <row r="165" spans="2:12" x14ac:dyDescent="0.25">
      <c r="B165" s="26"/>
      <c r="C165" s="26"/>
      <c r="D165" s="26"/>
      <c r="E165" s="26"/>
      <c r="F165" s="26"/>
      <c r="G165" s="26"/>
      <c r="H165" s="26"/>
      <c r="I165" s="26"/>
      <c r="J165" s="26"/>
      <c r="K165" s="26"/>
      <c r="L165" s="26"/>
    </row>
    <row r="166" spans="2:12" x14ac:dyDescent="0.25">
      <c r="B166" s="26"/>
      <c r="C166" s="26"/>
      <c r="D166" s="26"/>
      <c r="E166" s="26"/>
      <c r="F166" s="26"/>
      <c r="G166" s="26"/>
      <c r="H166" s="26"/>
      <c r="I166" s="26"/>
      <c r="J166" s="26"/>
      <c r="K166" s="26"/>
      <c r="L166" s="26"/>
    </row>
    <row r="167" spans="2:12" x14ac:dyDescent="0.25">
      <c r="B167" s="26"/>
      <c r="C167" s="26"/>
      <c r="D167" s="26"/>
      <c r="E167" s="26"/>
      <c r="F167" s="26"/>
      <c r="G167" s="26"/>
      <c r="H167" s="26"/>
      <c r="I167" s="26"/>
      <c r="J167" s="26"/>
      <c r="K167" s="26"/>
      <c r="L167" s="26"/>
    </row>
    <row r="168" spans="2:12" x14ac:dyDescent="0.25">
      <c r="B168" s="26"/>
      <c r="C168" s="26"/>
      <c r="D168" s="26"/>
      <c r="E168" s="26"/>
      <c r="F168" s="26"/>
      <c r="G168" s="26"/>
      <c r="H168" s="26"/>
      <c r="I168" s="26"/>
      <c r="J168" s="26"/>
      <c r="K168" s="26"/>
      <c r="L168" s="26"/>
    </row>
    <row r="169" spans="2:12" x14ac:dyDescent="0.25">
      <c r="B169" s="26"/>
      <c r="C169" s="26"/>
      <c r="D169" s="26"/>
      <c r="E169" s="26"/>
      <c r="F169" s="26"/>
      <c r="G169" s="26"/>
      <c r="H169" s="26"/>
      <c r="I169" s="26"/>
      <c r="J169" s="26"/>
      <c r="K169" s="26"/>
      <c r="L169" s="26"/>
    </row>
    <row r="170" spans="2:12" x14ac:dyDescent="0.25">
      <c r="B170" s="26"/>
      <c r="C170" s="26"/>
      <c r="D170" s="26"/>
      <c r="E170" s="26"/>
      <c r="F170" s="26"/>
      <c r="G170" s="26"/>
      <c r="H170" s="26"/>
      <c r="I170" s="26"/>
      <c r="J170" s="26"/>
      <c r="K170" s="26"/>
      <c r="L170" s="26"/>
    </row>
    <row r="171" spans="2:12" x14ac:dyDescent="0.25">
      <c r="B171" s="26"/>
      <c r="C171" s="26"/>
      <c r="D171" s="26"/>
      <c r="E171" s="26"/>
      <c r="F171" s="26"/>
      <c r="G171" s="26"/>
      <c r="H171" s="26"/>
      <c r="I171" s="26"/>
      <c r="J171" s="26"/>
      <c r="K171" s="26"/>
      <c r="L171" s="26"/>
    </row>
    <row r="172" spans="2:12" x14ac:dyDescent="0.25">
      <c r="B172" s="26"/>
      <c r="C172" s="26"/>
      <c r="D172" s="26"/>
      <c r="E172" s="26"/>
      <c r="F172" s="26"/>
      <c r="G172" s="26"/>
      <c r="H172" s="26"/>
      <c r="I172" s="26"/>
      <c r="J172" s="26"/>
      <c r="K172" s="26"/>
      <c r="L172" s="26"/>
    </row>
    <row r="173" spans="2:12" x14ac:dyDescent="0.25">
      <c r="B173" s="26"/>
      <c r="C173" s="26"/>
      <c r="D173" s="26"/>
      <c r="E173" s="26"/>
      <c r="F173" s="26"/>
      <c r="G173" s="26"/>
      <c r="H173" s="26"/>
      <c r="I173" s="26"/>
      <c r="J173" s="26"/>
      <c r="K173" s="26"/>
      <c r="L173" s="26"/>
    </row>
    <row r="174" spans="2:12" x14ac:dyDescent="0.25">
      <c r="B174" s="26"/>
      <c r="C174" s="26"/>
      <c r="D174" s="26"/>
      <c r="E174" s="26"/>
      <c r="F174" s="26"/>
      <c r="G174" s="26"/>
      <c r="H174" s="26"/>
      <c r="I174" s="26"/>
      <c r="J174" s="26"/>
      <c r="K174" s="26"/>
      <c r="L174" s="26"/>
    </row>
    <row r="175" spans="2:12" x14ac:dyDescent="0.25">
      <c r="B175" s="26"/>
      <c r="C175" s="26"/>
      <c r="D175" s="26"/>
      <c r="E175" s="26"/>
      <c r="F175" s="26"/>
      <c r="G175" s="26"/>
      <c r="H175" s="26"/>
      <c r="I175" s="26"/>
      <c r="J175" s="26"/>
      <c r="K175" s="26"/>
      <c r="L175" s="26"/>
    </row>
    <row r="176" spans="2:12" x14ac:dyDescent="0.25">
      <c r="B176" s="26"/>
      <c r="C176" s="26"/>
      <c r="D176" s="26"/>
      <c r="E176" s="26"/>
      <c r="F176" s="26"/>
      <c r="G176" s="26"/>
      <c r="H176" s="26"/>
      <c r="I176" s="26"/>
      <c r="J176" s="26"/>
      <c r="K176" s="26"/>
      <c r="L176" s="26"/>
    </row>
    <row r="177" spans="2:12" x14ac:dyDescent="0.25">
      <c r="B177" s="26"/>
      <c r="C177" s="26"/>
      <c r="D177" s="26"/>
      <c r="E177" s="26"/>
      <c r="F177" s="26"/>
      <c r="G177" s="26"/>
      <c r="H177" s="26"/>
      <c r="I177" s="26"/>
      <c r="J177" s="26"/>
      <c r="K177" s="26"/>
      <c r="L177" s="26"/>
    </row>
    <row r="178" spans="2:12" x14ac:dyDescent="0.25">
      <c r="B178" s="26"/>
      <c r="C178" s="26"/>
      <c r="D178" s="26"/>
      <c r="E178" s="26"/>
      <c r="F178" s="26"/>
      <c r="G178" s="26"/>
      <c r="H178" s="26"/>
      <c r="I178" s="26"/>
      <c r="J178" s="26"/>
      <c r="K178" s="26"/>
      <c r="L178" s="26"/>
    </row>
    <row r="179" spans="2:12" x14ac:dyDescent="0.25">
      <c r="B179" s="26"/>
      <c r="C179" s="26"/>
      <c r="D179" s="26"/>
      <c r="E179" s="26"/>
      <c r="F179" s="26"/>
      <c r="G179" s="26"/>
      <c r="H179" s="26"/>
      <c r="I179" s="26"/>
      <c r="J179" s="26"/>
      <c r="K179" s="26"/>
      <c r="L179" s="26"/>
    </row>
    <row r="180" spans="2:12" x14ac:dyDescent="0.25">
      <c r="B180" s="26"/>
      <c r="C180" s="26"/>
      <c r="D180" s="26"/>
      <c r="E180" s="26"/>
      <c r="F180" s="26"/>
      <c r="G180" s="26"/>
      <c r="H180" s="26"/>
      <c r="I180" s="26"/>
      <c r="J180" s="26"/>
      <c r="K180" s="26"/>
      <c r="L180" s="26"/>
    </row>
    <row r="181" spans="2:12" x14ac:dyDescent="0.25">
      <c r="B181" s="26"/>
      <c r="C181" s="26"/>
      <c r="D181" s="26"/>
      <c r="E181" s="26"/>
      <c r="F181" s="26"/>
      <c r="G181" s="26"/>
      <c r="H181" s="26"/>
      <c r="I181" s="26"/>
      <c r="J181" s="26"/>
      <c r="K181" s="26"/>
      <c r="L181" s="26"/>
    </row>
    <row r="182" spans="2:12" x14ac:dyDescent="0.25">
      <c r="B182" s="26"/>
      <c r="C182" s="26"/>
      <c r="D182" s="26"/>
      <c r="E182" s="26"/>
      <c r="F182" s="26"/>
      <c r="G182" s="26"/>
      <c r="H182" s="26"/>
      <c r="I182" s="26"/>
      <c r="J182" s="26"/>
      <c r="K182" s="26"/>
      <c r="L182" s="26"/>
    </row>
    <row r="183" spans="2:12" x14ac:dyDescent="0.25">
      <c r="B183" s="26"/>
      <c r="C183" s="26"/>
      <c r="D183" s="26"/>
      <c r="E183" s="26"/>
      <c r="F183" s="26"/>
      <c r="G183" s="26"/>
      <c r="H183" s="26"/>
      <c r="I183" s="26"/>
      <c r="J183" s="26"/>
      <c r="K183" s="26"/>
      <c r="L183" s="26"/>
    </row>
    <row r="184" spans="2:12" x14ac:dyDescent="0.25">
      <c r="B184" s="26"/>
      <c r="C184" s="26"/>
      <c r="D184" s="26"/>
      <c r="E184" s="26"/>
      <c r="F184" s="26"/>
      <c r="G184" s="26"/>
      <c r="H184" s="26"/>
      <c r="I184" s="26"/>
      <c r="J184" s="26"/>
      <c r="K184" s="26"/>
      <c r="L184" s="26"/>
    </row>
    <row r="185" spans="2:12" x14ac:dyDescent="0.25">
      <c r="B185" s="26"/>
      <c r="C185" s="26"/>
      <c r="D185" s="26"/>
      <c r="E185" s="26"/>
      <c r="F185" s="26"/>
      <c r="G185" s="26"/>
      <c r="H185" s="26"/>
      <c r="I185" s="26"/>
      <c r="J185" s="26"/>
      <c r="K185" s="26"/>
      <c r="L185" s="26"/>
    </row>
    <row r="186" spans="2:12" x14ac:dyDescent="0.25">
      <c r="B186" s="26"/>
      <c r="C186" s="26"/>
      <c r="D186" s="26"/>
      <c r="E186" s="26"/>
      <c r="F186" s="26"/>
      <c r="G186" s="26"/>
      <c r="H186" s="26"/>
      <c r="I186" s="26"/>
      <c r="J186" s="26"/>
      <c r="K186" s="26"/>
      <c r="L186" s="26"/>
    </row>
    <row r="187" spans="2:12" x14ac:dyDescent="0.25">
      <c r="B187" s="26"/>
      <c r="C187" s="26"/>
      <c r="D187" s="26"/>
      <c r="E187" s="26"/>
      <c r="F187" s="26"/>
      <c r="G187" s="26"/>
      <c r="H187" s="26"/>
      <c r="I187" s="26"/>
      <c r="J187" s="26"/>
      <c r="K187" s="26"/>
      <c r="L187" s="26"/>
    </row>
    <row r="188" spans="2:12" x14ac:dyDescent="0.25">
      <c r="B188" s="26"/>
      <c r="C188" s="26"/>
      <c r="D188" s="26"/>
      <c r="E188" s="26"/>
      <c r="F188" s="26"/>
      <c r="G188" s="26"/>
      <c r="H188" s="26"/>
      <c r="I188" s="26"/>
      <c r="J188" s="26"/>
      <c r="K188" s="26"/>
      <c r="L188" s="26"/>
    </row>
    <row r="189" spans="2:12" x14ac:dyDescent="0.25">
      <c r="B189" s="26"/>
      <c r="C189" s="26"/>
      <c r="D189" s="26"/>
      <c r="E189" s="26"/>
      <c r="F189" s="26"/>
      <c r="G189" s="26"/>
      <c r="H189" s="26"/>
      <c r="I189" s="26"/>
      <c r="J189" s="26"/>
      <c r="K189" s="26"/>
      <c r="L189" s="26"/>
    </row>
    <row r="190" spans="2:12" x14ac:dyDescent="0.25">
      <c r="B190" s="26"/>
      <c r="C190" s="26"/>
      <c r="D190" s="26"/>
      <c r="E190" s="26"/>
      <c r="F190" s="26"/>
      <c r="G190" s="26"/>
      <c r="H190" s="26"/>
      <c r="I190" s="26"/>
      <c r="J190" s="26"/>
      <c r="K190" s="26"/>
      <c r="L190" s="26"/>
    </row>
    <row r="191" spans="2:12" x14ac:dyDescent="0.25">
      <c r="B191" s="26"/>
      <c r="C191" s="26"/>
      <c r="D191" s="26"/>
      <c r="E191" s="26"/>
      <c r="F191" s="26"/>
      <c r="G191" s="26"/>
      <c r="H191" s="26"/>
      <c r="I191" s="26"/>
      <c r="J191" s="26"/>
      <c r="K191" s="26"/>
      <c r="L191" s="26"/>
    </row>
    <row r="192" spans="2:12" x14ac:dyDescent="0.25">
      <c r="B192" s="26"/>
      <c r="C192" s="26"/>
      <c r="D192" s="26"/>
      <c r="E192" s="26"/>
      <c r="F192" s="26"/>
      <c r="G192" s="26"/>
      <c r="H192" s="26"/>
      <c r="I192" s="26"/>
      <c r="J192" s="26"/>
      <c r="K192" s="26"/>
      <c r="L192" s="26"/>
    </row>
    <row r="193" spans="2:12" x14ac:dyDescent="0.25">
      <c r="B193" s="26"/>
      <c r="C193" s="26"/>
      <c r="D193" s="26"/>
      <c r="E193" s="26"/>
      <c r="F193" s="26"/>
      <c r="G193" s="26"/>
      <c r="H193" s="26"/>
      <c r="I193" s="26"/>
      <c r="J193" s="26"/>
      <c r="K193" s="26"/>
      <c r="L193" s="26"/>
    </row>
    <row r="194" spans="2:12" x14ac:dyDescent="0.25">
      <c r="B194" s="26"/>
      <c r="C194" s="26"/>
      <c r="D194" s="26"/>
      <c r="E194" s="26"/>
      <c r="F194" s="26"/>
      <c r="G194" s="26"/>
      <c r="H194" s="26"/>
      <c r="I194" s="26"/>
      <c r="J194" s="26"/>
      <c r="K194" s="26"/>
      <c r="L194" s="26"/>
    </row>
    <row r="195" spans="2:12" x14ac:dyDescent="0.25">
      <c r="B195" s="26"/>
      <c r="C195" s="26"/>
      <c r="D195" s="26"/>
      <c r="E195" s="26"/>
      <c r="F195" s="26"/>
      <c r="G195" s="26"/>
      <c r="H195" s="26"/>
      <c r="I195" s="26"/>
      <c r="J195" s="26"/>
      <c r="K195" s="26"/>
      <c r="L195" s="26"/>
    </row>
    <row r="196" spans="2:12" x14ac:dyDescent="0.25">
      <c r="B196" s="26"/>
      <c r="C196" s="26"/>
      <c r="D196" s="26"/>
      <c r="E196" s="26"/>
      <c r="F196" s="26"/>
      <c r="G196" s="26"/>
      <c r="H196" s="26"/>
      <c r="I196" s="26"/>
      <c r="J196" s="26"/>
      <c r="K196" s="26"/>
      <c r="L196" s="26"/>
    </row>
    <row r="197" spans="2:12" x14ac:dyDescent="0.25">
      <c r="B197" s="26"/>
      <c r="C197" s="26"/>
      <c r="D197" s="26"/>
      <c r="E197" s="26"/>
      <c r="F197" s="26"/>
      <c r="G197" s="26"/>
      <c r="H197" s="26"/>
      <c r="I197" s="26"/>
      <c r="J197" s="26"/>
      <c r="K197" s="26"/>
      <c r="L197" s="26"/>
    </row>
    <row r="198" spans="2:12" x14ac:dyDescent="0.25">
      <c r="B198" s="26"/>
      <c r="C198" s="26"/>
      <c r="D198" s="26"/>
      <c r="E198" s="26"/>
      <c r="F198" s="26"/>
      <c r="G198" s="26"/>
      <c r="H198" s="26"/>
      <c r="I198" s="26"/>
      <c r="J198" s="26"/>
      <c r="K198" s="26"/>
      <c r="L198" s="26"/>
    </row>
    <row r="199" spans="2:12" x14ac:dyDescent="0.25">
      <c r="B199" s="26"/>
      <c r="C199" s="26"/>
      <c r="D199" s="26"/>
      <c r="E199" s="26"/>
      <c r="F199" s="26"/>
      <c r="G199" s="26"/>
      <c r="H199" s="26"/>
      <c r="I199" s="26"/>
      <c r="J199" s="26"/>
      <c r="K199" s="26"/>
      <c r="L199" s="26"/>
    </row>
    <row r="200" spans="2:12" x14ac:dyDescent="0.25">
      <c r="B200" s="26"/>
      <c r="C200" s="26"/>
      <c r="D200" s="26"/>
      <c r="E200" s="26"/>
      <c r="F200" s="26"/>
      <c r="G200" s="26"/>
      <c r="H200" s="26"/>
      <c r="I200" s="26"/>
      <c r="J200" s="26"/>
      <c r="K200" s="26"/>
      <c r="L200" s="26"/>
    </row>
    <row r="201" spans="2:12" x14ac:dyDescent="0.25">
      <c r="B201" s="26"/>
      <c r="C201" s="26"/>
      <c r="D201" s="26"/>
      <c r="E201" s="26"/>
      <c r="F201" s="26"/>
      <c r="G201" s="26"/>
      <c r="H201" s="26"/>
      <c r="I201" s="26"/>
      <c r="J201" s="26"/>
      <c r="K201" s="26"/>
      <c r="L201" s="26"/>
    </row>
    <row r="202" spans="2:12" x14ac:dyDescent="0.25">
      <c r="B202" s="26"/>
      <c r="C202" s="26"/>
      <c r="D202" s="26"/>
      <c r="E202" s="26"/>
      <c r="F202" s="26"/>
      <c r="G202" s="26"/>
      <c r="H202" s="26"/>
      <c r="I202" s="26"/>
      <c r="J202" s="26"/>
      <c r="K202" s="26"/>
      <c r="L202" s="26"/>
    </row>
    <row r="203" spans="2:12" x14ac:dyDescent="0.25">
      <c r="B203" s="26"/>
      <c r="C203" s="26"/>
      <c r="D203" s="26"/>
      <c r="E203" s="26"/>
      <c r="F203" s="26"/>
      <c r="G203" s="26"/>
      <c r="H203" s="26"/>
      <c r="I203" s="26"/>
      <c r="J203" s="26"/>
      <c r="K203" s="26"/>
      <c r="L203" s="26"/>
    </row>
    <row r="204" spans="2:12" x14ac:dyDescent="0.25">
      <c r="B204" s="26"/>
      <c r="C204" s="26"/>
      <c r="D204" s="26"/>
      <c r="E204" s="26"/>
      <c r="F204" s="26"/>
      <c r="G204" s="26"/>
      <c r="H204" s="26"/>
      <c r="I204" s="26"/>
      <c r="J204" s="26"/>
      <c r="K204" s="26"/>
      <c r="L204" s="26"/>
    </row>
    <row r="205" spans="2:12" x14ac:dyDescent="0.25">
      <c r="B205" s="26"/>
      <c r="C205" s="26"/>
      <c r="D205" s="26"/>
      <c r="E205" s="26"/>
      <c r="F205" s="26"/>
      <c r="G205" s="26"/>
      <c r="H205" s="26"/>
      <c r="I205" s="26"/>
      <c r="J205" s="26"/>
      <c r="K205" s="26"/>
      <c r="L205" s="26"/>
    </row>
    <row r="206" spans="2:12" x14ac:dyDescent="0.25">
      <c r="B206" s="26"/>
      <c r="C206" s="26"/>
      <c r="D206" s="26"/>
      <c r="E206" s="26"/>
      <c r="F206" s="26"/>
      <c r="G206" s="26"/>
      <c r="H206" s="26"/>
      <c r="I206" s="26"/>
      <c r="J206" s="26"/>
      <c r="K206" s="26"/>
      <c r="L206" s="26"/>
    </row>
    <row r="207" spans="2:12" x14ac:dyDescent="0.25">
      <c r="B207" s="26"/>
      <c r="C207" s="26"/>
      <c r="D207" s="26"/>
      <c r="E207" s="26"/>
      <c r="F207" s="26"/>
      <c r="G207" s="26"/>
      <c r="H207" s="26"/>
      <c r="I207" s="26"/>
      <c r="J207" s="26"/>
      <c r="K207" s="26"/>
      <c r="L207" s="26"/>
    </row>
    <row r="208" spans="2:12" x14ac:dyDescent="0.25">
      <c r="B208" s="26"/>
      <c r="C208" s="26"/>
      <c r="D208" s="26"/>
      <c r="E208" s="26"/>
      <c r="F208" s="26"/>
      <c r="G208" s="26"/>
      <c r="H208" s="26"/>
      <c r="I208" s="26"/>
      <c r="J208" s="26"/>
      <c r="K208" s="26"/>
      <c r="L208" s="26"/>
    </row>
    <row r="209" spans="2:12" x14ac:dyDescent="0.25">
      <c r="B209" s="26"/>
      <c r="C209" s="26"/>
      <c r="D209" s="26"/>
      <c r="E209" s="26"/>
      <c r="F209" s="26"/>
      <c r="G209" s="26"/>
      <c r="H209" s="26"/>
      <c r="I209" s="26"/>
      <c r="J209" s="26"/>
      <c r="K209" s="26"/>
      <c r="L209" s="26"/>
    </row>
    <row r="210" spans="2:12" x14ac:dyDescent="0.25">
      <c r="B210" s="26"/>
      <c r="C210" s="26"/>
      <c r="D210" s="26"/>
      <c r="E210" s="26"/>
      <c r="F210" s="26"/>
      <c r="G210" s="26"/>
      <c r="H210" s="26"/>
      <c r="I210" s="26"/>
      <c r="J210" s="26"/>
      <c r="K210" s="26"/>
      <c r="L210" s="26"/>
    </row>
    <row r="211" spans="2:12" x14ac:dyDescent="0.25">
      <c r="B211" s="26"/>
      <c r="C211" s="26"/>
      <c r="D211" s="26"/>
      <c r="E211" s="26"/>
      <c r="F211" s="26"/>
      <c r="G211" s="26"/>
      <c r="H211" s="26"/>
      <c r="I211" s="26"/>
      <c r="J211" s="26"/>
      <c r="K211" s="26"/>
      <c r="L211" s="26"/>
    </row>
    <row r="212" spans="2:12" x14ac:dyDescent="0.25">
      <c r="B212" s="26"/>
      <c r="C212" s="26"/>
      <c r="D212" s="26"/>
      <c r="E212" s="26"/>
      <c r="F212" s="26"/>
      <c r="G212" s="26"/>
      <c r="H212" s="26"/>
      <c r="I212" s="26"/>
      <c r="J212" s="26"/>
      <c r="K212" s="26"/>
      <c r="L212" s="26"/>
    </row>
    <row r="213" spans="2:12" x14ac:dyDescent="0.25">
      <c r="B213" s="26"/>
      <c r="C213" s="26"/>
      <c r="D213" s="26"/>
      <c r="E213" s="26"/>
      <c r="F213" s="26"/>
      <c r="G213" s="26"/>
      <c r="H213" s="26"/>
      <c r="I213" s="26"/>
      <c r="J213" s="26"/>
      <c r="K213" s="26"/>
      <c r="L213" s="26"/>
    </row>
    <row r="214" spans="2:12" x14ac:dyDescent="0.25">
      <c r="B214" s="26"/>
      <c r="C214" s="26"/>
      <c r="D214" s="26"/>
      <c r="E214" s="26"/>
      <c r="F214" s="26"/>
      <c r="G214" s="26"/>
      <c r="H214" s="26"/>
      <c r="I214" s="26"/>
      <c r="J214" s="26"/>
      <c r="K214" s="26"/>
      <c r="L214" s="26"/>
    </row>
    <row r="215" spans="2:12" x14ac:dyDescent="0.25">
      <c r="B215" s="26"/>
      <c r="C215" s="26"/>
      <c r="D215" s="26"/>
      <c r="E215" s="26"/>
      <c r="F215" s="26"/>
      <c r="G215" s="26"/>
      <c r="H215" s="26"/>
      <c r="I215" s="26"/>
      <c r="J215" s="26"/>
      <c r="K215" s="26"/>
      <c r="L215" s="26"/>
    </row>
    <row r="216" spans="2:12" x14ac:dyDescent="0.25">
      <c r="B216" s="26"/>
      <c r="C216" s="26"/>
      <c r="D216" s="26"/>
      <c r="E216" s="26"/>
      <c r="F216" s="26"/>
      <c r="G216" s="26"/>
      <c r="H216" s="26"/>
      <c r="I216" s="26"/>
      <c r="J216" s="26"/>
      <c r="K216" s="26"/>
      <c r="L216" s="26"/>
    </row>
    <row r="217" spans="2:12" x14ac:dyDescent="0.25">
      <c r="B217" s="26"/>
      <c r="C217" s="26"/>
      <c r="D217" s="26"/>
      <c r="E217" s="26"/>
      <c r="F217" s="26"/>
      <c r="G217" s="26"/>
      <c r="H217" s="26"/>
      <c r="I217" s="26"/>
      <c r="J217" s="26"/>
      <c r="K217" s="26"/>
      <c r="L217" s="26"/>
    </row>
    <row r="218" spans="2:12" x14ac:dyDescent="0.25">
      <c r="B218" s="26"/>
      <c r="C218" s="26"/>
      <c r="D218" s="26"/>
      <c r="E218" s="26"/>
      <c r="F218" s="26"/>
      <c r="G218" s="26"/>
      <c r="H218" s="26"/>
      <c r="I218" s="26"/>
      <c r="J218" s="26"/>
      <c r="K218" s="26"/>
      <c r="L218" s="26"/>
    </row>
    <row r="219" spans="2:12" x14ac:dyDescent="0.25">
      <c r="B219" s="26"/>
      <c r="C219" s="26"/>
      <c r="D219" s="26"/>
      <c r="E219" s="26"/>
      <c r="F219" s="26"/>
      <c r="G219" s="26"/>
      <c r="H219" s="26"/>
      <c r="I219" s="26"/>
      <c r="J219" s="26"/>
      <c r="K219" s="26"/>
      <c r="L219" s="26"/>
    </row>
    <row r="220" spans="2:12" x14ac:dyDescent="0.25">
      <c r="B220" s="26"/>
      <c r="C220" s="26"/>
      <c r="D220" s="26"/>
      <c r="E220" s="26"/>
      <c r="F220" s="26"/>
      <c r="G220" s="26"/>
      <c r="H220" s="26"/>
      <c r="I220" s="26"/>
      <c r="J220" s="26"/>
      <c r="K220" s="26"/>
      <c r="L220" s="26"/>
    </row>
    <row r="221" spans="2:12" x14ac:dyDescent="0.25">
      <c r="B221" s="26"/>
      <c r="C221" s="26"/>
      <c r="D221" s="26"/>
      <c r="E221" s="26"/>
      <c r="F221" s="26"/>
      <c r="G221" s="26"/>
      <c r="H221" s="26"/>
      <c r="I221" s="26"/>
      <c r="J221" s="26"/>
      <c r="K221" s="26"/>
      <c r="L221" s="26"/>
    </row>
    <row r="222" spans="2:12" x14ac:dyDescent="0.25">
      <c r="B222" s="26"/>
      <c r="C222" s="26"/>
      <c r="D222" s="26"/>
      <c r="E222" s="26"/>
      <c r="F222" s="26"/>
      <c r="G222" s="26"/>
      <c r="H222" s="26"/>
      <c r="I222" s="26"/>
      <c r="J222" s="26"/>
      <c r="K222" s="26"/>
      <c r="L222" s="26"/>
    </row>
    <row r="223" spans="2:12" x14ac:dyDescent="0.25">
      <c r="B223" s="26"/>
      <c r="C223" s="26"/>
      <c r="D223" s="26"/>
      <c r="E223" s="26"/>
      <c r="F223" s="26"/>
      <c r="G223" s="26"/>
      <c r="H223" s="26"/>
      <c r="I223" s="26"/>
      <c r="J223" s="26"/>
      <c r="K223" s="26"/>
      <c r="L223" s="26"/>
    </row>
    <row r="224" spans="2:12" x14ac:dyDescent="0.25">
      <c r="B224" s="26"/>
      <c r="C224" s="26"/>
      <c r="D224" s="26"/>
      <c r="E224" s="26"/>
      <c r="F224" s="26"/>
      <c r="G224" s="26"/>
      <c r="H224" s="26"/>
      <c r="I224" s="26"/>
      <c r="J224" s="26"/>
      <c r="K224" s="26"/>
      <c r="L224" s="26"/>
    </row>
    <row r="225" spans="2:12" x14ac:dyDescent="0.25">
      <c r="B225" s="26"/>
      <c r="C225" s="26"/>
      <c r="D225" s="26"/>
      <c r="E225" s="26"/>
      <c r="F225" s="26"/>
      <c r="G225" s="26"/>
      <c r="H225" s="26"/>
      <c r="I225" s="26"/>
      <c r="J225" s="26"/>
      <c r="K225" s="26"/>
      <c r="L225" s="26"/>
    </row>
    <row r="226" spans="2:12" x14ac:dyDescent="0.25">
      <c r="B226" s="26"/>
      <c r="C226" s="26"/>
      <c r="D226" s="26"/>
      <c r="E226" s="26"/>
      <c r="F226" s="26"/>
      <c r="G226" s="26"/>
      <c r="H226" s="26"/>
      <c r="I226" s="26"/>
      <c r="J226" s="26"/>
      <c r="K226" s="26"/>
      <c r="L226" s="26"/>
    </row>
  </sheetData>
  <mergeCells count="2">
    <mergeCell ref="A50:G56"/>
    <mergeCell ref="A1:M3"/>
  </mergeCells>
  <phoneticPr fontId="13" type="noConversion"/>
  <pageMargins left="0.7" right="0.7" top="0.75" bottom="0.75" header="0.3" footer="0.3"/>
  <pageSetup paperSize="9" scale="68" fitToHeight="0" orientation="portrait" r:id="rId1"/>
  <customProperties>
    <customPr name="SheetOptions" r:id="rId2"/>
  </customProperties>
  <ignoredErrors>
    <ignoredError sqref="B49:G49 B15:G15 B25:G25 H15:O15 B32:G32 P15:V15 H21:O21 P21:V21 H23:O23 P23:V23 H25:O25 P25:V25 B27:G27 H27:O27 P27:V27 H32:O32 P32:V32 B34:G34 H34:O34 P34:V34 B36:G36 H36:O36 P36:V36 B38:G38 H38:O38 P38:V38 B40:G40 H40:O40 P40:V40 B42:G42 H42:O42 P42:V42 B45:G48 P45:V4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AI208"/>
  <sheetViews>
    <sheetView zoomScale="90" zoomScaleNormal="90" workbookViewId="0">
      <selection activeCell="H39" sqref="H39"/>
    </sheetView>
  </sheetViews>
  <sheetFormatPr defaultColWidth="9.140625" defaultRowHeight="15" x14ac:dyDescent="0.25"/>
  <cols>
    <col min="1" max="1" width="26.5703125" style="1" customWidth="1"/>
    <col min="2" max="34" width="11.7109375" style="1" customWidth="1"/>
    <col min="35" max="35" width="9.140625" customWidth="1"/>
    <col min="36" max="16384" width="9.140625" style="1"/>
  </cols>
  <sheetData>
    <row r="2" spans="1:35" x14ac:dyDescent="0.25">
      <c r="A2" s="1" t="s">
        <v>175</v>
      </c>
    </row>
    <row r="4" spans="1:35" x14ac:dyDescent="0.25">
      <c r="A4" s="63"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174</v>
      </c>
      <c r="AF4" s="64" t="s">
        <v>178</v>
      </c>
      <c r="AG4" s="64" t="s">
        <v>182</v>
      </c>
      <c r="AH4" s="64" t="s">
        <v>187</v>
      </c>
    </row>
    <row r="6" spans="1:35" x14ac:dyDescent="0.25">
      <c r="A6" s="3" t="s">
        <v>117</v>
      </c>
    </row>
    <row r="7" spans="1:35" x14ac:dyDescent="0.25">
      <c r="A7" s="1" t="s">
        <v>118</v>
      </c>
      <c r="B7" s="20">
        <v>1883.1</v>
      </c>
      <c r="C7" s="20">
        <v>2331.4</v>
      </c>
      <c r="D7" s="20">
        <v>2655.1</v>
      </c>
      <c r="E7" s="20">
        <v>3295.4</v>
      </c>
      <c r="F7" s="20">
        <v>3234.9</v>
      </c>
      <c r="G7" s="20">
        <v>3910.1</v>
      </c>
      <c r="H7" s="20">
        <v>3050.7</v>
      </c>
      <c r="I7" s="20">
        <v>2934.8</v>
      </c>
      <c r="J7" s="20">
        <v>2792.2</v>
      </c>
      <c r="K7" s="20">
        <v>2798.1</v>
      </c>
      <c r="L7" s="20">
        <v>2885.1</v>
      </c>
      <c r="M7" s="20">
        <v>2844</v>
      </c>
      <c r="N7" s="20">
        <v>2523.1</v>
      </c>
      <c r="O7" s="20">
        <v>3123.7</v>
      </c>
      <c r="P7" s="31">
        <v>3222.1</v>
      </c>
      <c r="Q7" s="31">
        <v>3931.1</v>
      </c>
      <c r="R7" s="31">
        <v>3723.3</v>
      </c>
      <c r="S7" s="31">
        <v>3587.8</v>
      </c>
      <c r="T7" s="31">
        <v>4849</v>
      </c>
      <c r="U7" s="31">
        <v>5269.4</v>
      </c>
      <c r="V7" s="31">
        <v>5233.5</v>
      </c>
      <c r="W7" s="31">
        <v>5210.8</v>
      </c>
      <c r="X7" s="31">
        <v>4700.2</v>
      </c>
      <c r="Y7" s="31">
        <v>4143.6000000000004</v>
      </c>
      <c r="Z7" s="31">
        <v>4160.5</v>
      </c>
      <c r="AA7" s="31">
        <v>3423.8</v>
      </c>
      <c r="AB7" s="31">
        <v>3190.3</v>
      </c>
      <c r="AC7" s="31">
        <v>3388.2</v>
      </c>
      <c r="AD7" s="31">
        <v>3349.4</v>
      </c>
      <c r="AE7" s="31">
        <v>3769.4</v>
      </c>
      <c r="AF7" s="31">
        <v>3843.4</v>
      </c>
      <c r="AG7" s="31">
        <v>4128.8</v>
      </c>
      <c r="AH7" s="31">
        <v>3873.1</v>
      </c>
    </row>
    <row r="8" spans="1:35" x14ac:dyDescent="0.25">
      <c r="A8" s="1" t="s">
        <v>119</v>
      </c>
      <c r="B8" s="20">
        <v>2306</v>
      </c>
      <c r="C8" s="20">
        <v>2445.4</v>
      </c>
      <c r="D8" s="20">
        <v>2277.5</v>
      </c>
      <c r="E8" s="20">
        <v>2655.6</v>
      </c>
      <c r="F8" s="20">
        <v>2769</v>
      </c>
      <c r="G8" s="20">
        <v>2778.8</v>
      </c>
      <c r="H8" s="20">
        <v>2484.5</v>
      </c>
      <c r="I8" s="20">
        <v>2798</v>
      </c>
      <c r="J8" s="20">
        <v>2685.7</v>
      </c>
      <c r="K8" s="20">
        <v>2586.6999999999998</v>
      </c>
      <c r="L8" s="20">
        <v>2447.3000000000002</v>
      </c>
      <c r="M8" s="20">
        <v>2439.1999999999998</v>
      </c>
      <c r="N8" s="20">
        <v>2946.7</v>
      </c>
      <c r="O8" s="20">
        <v>2500.8000000000002</v>
      </c>
      <c r="P8" s="31">
        <v>2463.1</v>
      </c>
      <c r="Q8" s="31">
        <v>2896.7</v>
      </c>
      <c r="R8" s="31">
        <v>3138.3</v>
      </c>
      <c r="S8" s="31">
        <v>3356.9</v>
      </c>
      <c r="T8" s="31">
        <v>3560.4</v>
      </c>
      <c r="U8" s="31">
        <v>4733.7</v>
      </c>
      <c r="V8" s="31">
        <v>6433.2</v>
      </c>
      <c r="W8" s="31">
        <v>6520.3</v>
      </c>
      <c r="X8" s="31">
        <v>5950.9</v>
      </c>
      <c r="Y8" s="31">
        <v>5584.6</v>
      </c>
      <c r="Z8" s="31">
        <v>4988</v>
      </c>
      <c r="AA8" s="31">
        <v>4762.8</v>
      </c>
      <c r="AB8" s="31">
        <v>3954.7</v>
      </c>
      <c r="AC8" s="31">
        <v>4130.2</v>
      </c>
      <c r="AD8" s="31">
        <v>4015.2</v>
      </c>
      <c r="AE8" s="31">
        <v>4099.7</v>
      </c>
      <c r="AF8" s="31">
        <v>3643.1</v>
      </c>
      <c r="AG8" s="31">
        <v>3747.8</v>
      </c>
      <c r="AH8" s="31">
        <v>3530.1</v>
      </c>
    </row>
    <row r="9" spans="1:35" x14ac:dyDescent="0.25">
      <c r="A9" s="1" t="s">
        <v>120</v>
      </c>
      <c r="B9" s="20">
        <v>384.1</v>
      </c>
      <c r="C9" s="20">
        <v>384.6</v>
      </c>
      <c r="D9" s="20">
        <v>397.3</v>
      </c>
      <c r="E9" s="20">
        <v>420.3</v>
      </c>
      <c r="F9" s="20">
        <v>444.3</v>
      </c>
      <c r="G9" s="20">
        <v>449</v>
      </c>
      <c r="H9" s="20">
        <v>475.4</v>
      </c>
      <c r="I9" s="20">
        <v>525.70000000000005</v>
      </c>
      <c r="J9" s="20">
        <v>465.9</v>
      </c>
      <c r="K9" s="20">
        <v>480.6</v>
      </c>
      <c r="L9" s="20">
        <v>430.6</v>
      </c>
      <c r="M9" s="20">
        <v>461.4</v>
      </c>
      <c r="N9" s="20">
        <v>475.4</v>
      </c>
      <c r="O9" s="20">
        <v>480.7</v>
      </c>
      <c r="P9" s="31">
        <v>452.5</v>
      </c>
      <c r="Q9" s="31">
        <v>461.4</v>
      </c>
      <c r="R9" s="31">
        <v>486.2</v>
      </c>
      <c r="S9" s="31">
        <v>505.9</v>
      </c>
      <c r="T9" s="31">
        <v>560.29999999999995</v>
      </c>
      <c r="U9" s="31">
        <v>623.79999999999995</v>
      </c>
      <c r="V9" s="31">
        <v>726.9</v>
      </c>
      <c r="W9" s="31">
        <v>906</v>
      </c>
      <c r="X9" s="31">
        <v>1065.3</v>
      </c>
      <c r="Y9" s="31">
        <v>1054</v>
      </c>
      <c r="Z9" s="31">
        <v>1111.8</v>
      </c>
      <c r="AA9" s="31">
        <v>1159.9000000000001</v>
      </c>
      <c r="AB9" s="31">
        <v>1015.2</v>
      </c>
      <c r="AC9" s="31">
        <v>923.5</v>
      </c>
      <c r="AD9" s="31">
        <v>834</v>
      </c>
      <c r="AE9" s="31">
        <v>1006.8</v>
      </c>
      <c r="AF9" s="31">
        <v>885.6</v>
      </c>
      <c r="AG9" s="31">
        <v>922.7</v>
      </c>
      <c r="AH9" s="31">
        <v>860.3</v>
      </c>
    </row>
    <row r="10" spans="1:35" x14ac:dyDescent="0.25">
      <c r="A10" s="1" t="s">
        <v>114</v>
      </c>
      <c r="B10" s="20">
        <v>80.7</v>
      </c>
      <c r="C10" s="20">
        <v>117.2</v>
      </c>
      <c r="D10" s="20">
        <v>118.4</v>
      </c>
      <c r="E10" s="20">
        <v>151.5</v>
      </c>
      <c r="F10" s="31">
        <v>84.8</v>
      </c>
      <c r="G10" s="31">
        <v>119.3</v>
      </c>
      <c r="H10" s="31">
        <v>136.1</v>
      </c>
      <c r="I10" s="31">
        <v>89.7</v>
      </c>
      <c r="J10" s="31">
        <v>120.7</v>
      </c>
      <c r="K10" s="31">
        <v>116.1</v>
      </c>
      <c r="L10" s="31">
        <v>147.69999999999999</v>
      </c>
      <c r="M10" s="31">
        <v>129.80000000000001</v>
      </c>
      <c r="N10" s="31">
        <v>129.4</v>
      </c>
      <c r="O10" s="31">
        <v>125.3</v>
      </c>
      <c r="P10" s="31">
        <v>71</v>
      </c>
      <c r="Q10" s="31">
        <v>127</v>
      </c>
      <c r="R10" s="31">
        <v>168</v>
      </c>
      <c r="S10" s="31">
        <v>243.3</v>
      </c>
      <c r="T10" s="31">
        <v>164.4</v>
      </c>
      <c r="U10" s="31">
        <v>134</v>
      </c>
      <c r="V10" s="31">
        <v>180.1</v>
      </c>
      <c r="W10" s="31">
        <v>154.5</v>
      </c>
      <c r="X10" s="31">
        <v>203.9</v>
      </c>
      <c r="Y10" s="31">
        <v>149.1</v>
      </c>
      <c r="Z10" s="31">
        <v>113.7</v>
      </c>
      <c r="AA10" s="31">
        <v>44.5</v>
      </c>
      <c r="AB10" s="31">
        <v>103.6</v>
      </c>
      <c r="AC10" s="31">
        <v>173.8</v>
      </c>
      <c r="AD10" s="31">
        <v>136.5</v>
      </c>
      <c r="AE10" s="31">
        <v>147.30000000000001</v>
      </c>
      <c r="AF10" s="31">
        <v>148.69999999999999</v>
      </c>
      <c r="AG10" s="31">
        <v>229.1</v>
      </c>
      <c r="AH10" s="31">
        <v>150</v>
      </c>
    </row>
    <row r="11" spans="1:35" x14ac:dyDescent="0.25">
      <c r="A11" s="1" t="s">
        <v>121</v>
      </c>
      <c r="B11" s="79">
        <f>B12-SUM(B7:B10)</f>
        <v>-187.20000000000073</v>
      </c>
      <c r="C11" s="28">
        <f t="shared" ref="C11:P11" si="0">C12-SUM(C7:C10)</f>
        <v>-223.5</v>
      </c>
      <c r="D11" s="28">
        <f t="shared" si="0"/>
        <v>-248.10000000000036</v>
      </c>
      <c r="E11" s="28">
        <f t="shared" si="0"/>
        <v>-259.5</v>
      </c>
      <c r="F11" s="28">
        <f t="shared" si="0"/>
        <v>-221.30000000000018</v>
      </c>
      <c r="G11" s="28">
        <f t="shared" si="0"/>
        <v>-273.59999999999945</v>
      </c>
      <c r="H11" s="28">
        <f t="shared" si="0"/>
        <v>-304.19999999999982</v>
      </c>
      <c r="I11" s="28">
        <f t="shared" si="0"/>
        <v>-255.69999999999982</v>
      </c>
      <c r="J11" s="28">
        <f t="shared" si="0"/>
        <v>-231.79999999999927</v>
      </c>
      <c r="K11" s="28">
        <f t="shared" si="0"/>
        <v>-245.10000000000036</v>
      </c>
      <c r="L11" s="28">
        <f t="shared" si="0"/>
        <v>-370.69999999999982</v>
      </c>
      <c r="M11" s="28">
        <f>M12-SUM(M7:M10)</f>
        <v>-315.29999999999927</v>
      </c>
      <c r="N11" s="28">
        <f t="shared" si="0"/>
        <v>-276.29999999999836</v>
      </c>
      <c r="O11" s="28">
        <f t="shared" si="0"/>
        <v>-351.89999999999964</v>
      </c>
      <c r="P11" s="79">
        <f t="shared" si="0"/>
        <v>-323.09999999999945</v>
      </c>
      <c r="Q11" s="79">
        <f t="shared" ref="Q11:R11" si="1">Q12-SUM(Q7:Q10)</f>
        <v>-287.59999999999854</v>
      </c>
      <c r="R11" s="79">
        <f t="shared" si="1"/>
        <v>-322.69999999999982</v>
      </c>
      <c r="S11" s="79">
        <f t="shared" ref="S11:T11" si="2">S12-SUM(S7:S10)</f>
        <v>-361.70000000000073</v>
      </c>
      <c r="T11" s="79">
        <f t="shared" si="2"/>
        <v>-338.49999999999818</v>
      </c>
      <c r="U11" s="79">
        <f t="shared" ref="U11:V11" si="3">U12-SUM(U7:U10)</f>
        <v>-364.29999999999745</v>
      </c>
      <c r="V11" s="79">
        <f t="shared" si="3"/>
        <v>-698.10000000000036</v>
      </c>
      <c r="W11" s="79">
        <f t="shared" ref="W11:X11" si="4">W12-SUM(W7:W10)</f>
        <v>-465.80000000000109</v>
      </c>
      <c r="X11" s="79">
        <f t="shared" si="4"/>
        <v>-627.59999999999673</v>
      </c>
      <c r="Y11" s="79">
        <f t="shared" ref="Y11:Z11" si="5">Y12-SUM(Y7:Y10)</f>
        <v>-527.20000000000073</v>
      </c>
      <c r="Z11" s="79">
        <f t="shared" si="5"/>
        <v>-619.29999999999927</v>
      </c>
      <c r="AA11" s="79">
        <f t="shared" ref="AA11:AB11" si="6">AA12-SUM(AA7:AA10)</f>
        <v>-347.39999999999964</v>
      </c>
      <c r="AB11" s="79">
        <f t="shared" si="6"/>
        <v>-432.99999999999909</v>
      </c>
      <c r="AC11" s="79">
        <f t="shared" ref="AC11" si="7">AC12-SUM(AC7:AC10)</f>
        <v>-484.39999999999873</v>
      </c>
      <c r="AD11" s="79">
        <f>AD12-SUM(AD7:AD10)</f>
        <v>-374.5</v>
      </c>
      <c r="AE11" s="79">
        <f>AE12-SUM(AE7:AE10)</f>
        <v>-533.39999999999964</v>
      </c>
      <c r="AF11" s="79">
        <f>AF12-SUM(AF7:AF10)</f>
        <v>-464.70000000000073</v>
      </c>
      <c r="AG11" s="79">
        <f>AG12-SUM(AG7:AG10)</f>
        <v>-530.70000000000073</v>
      </c>
      <c r="AH11" s="79">
        <f>AH12-SUM(AH7:AH10)</f>
        <v>-397.30000000000018</v>
      </c>
    </row>
    <row r="12" spans="1:35" x14ac:dyDescent="0.25">
      <c r="A12" s="59" t="s">
        <v>122</v>
      </c>
      <c r="B12" s="76">
        <v>4466.7</v>
      </c>
      <c r="C12" s="76">
        <v>5055.1000000000004</v>
      </c>
      <c r="D12" s="76">
        <v>5200.2</v>
      </c>
      <c r="E12" s="76">
        <v>6263.3</v>
      </c>
      <c r="F12" s="76">
        <v>6311.7</v>
      </c>
      <c r="G12" s="76">
        <v>6983.6</v>
      </c>
      <c r="H12" s="76">
        <v>5842.5</v>
      </c>
      <c r="I12" s="76">
        <v>6092.5</v>
      </c>
      <c r="J12" s="76">
        <v>5832.7</v>
      </c>
      <c r="K12" s="76">
        <v>5736.4</v>
      </c>
      <c r="L12" s="76">
        <v>5540</v>
      </c>
      <c r="M12" s="76">
        <v>5559.1</v>
      </c>
      <c r="N12" s="76">
        <v>5798.3</v>
      </c>
      <c r="O12" s="76">
        <v>5878.6</v>
      </c>
      <c r="P12" s="80">
        <v>5885.6</v>
      </c>
      <c r="Q12" s="80">
        <v>7128.6</v>
      </c>
      <c r="R12" s="80">
        <v>7193.1</v>
      </c>
      <c r="S12" s="80">
        <v>7332.2</v>
      </c>
      <c r="T12" s="80">
        <v>8795.6</v>
      </c>
      <c r="U12" s="80">
        <v>10396.6</v>
      </c>
      <c r="V12" s="80">
        <v>11875.6</v>
      </c>
      <c r="W12" s="80">
        <v>12325.8</v>
      </c>
      <c r="X12" s="80">
        <v>11292.7</v>
      </c>
      <c r="Y12" s="80">
        <v>10404.1</v>
      </c>
      <c r="Z12" s="80">
        <v>9754.7000000000007</v>
      </c>
      <c r="AA12" s="80">
        <v>9043.6</v>
      </c>
      <c r="AB12" s="80">
        <v>7830.8</v>
      </c>
      <c r="AC12" s="80">
        <v>8131.3</v>
      </c>
      <c r="AD12" s="80">
        <v>7960.6</v>
      </c>
      <c r="AE12" s="80">
        <v>8489.7999999999993</v>
      </c>
      <c r="AF12" s="80">
        <v>8056.1</v>
      </c>
      <c r="AG12" s="80">
        <v>8497.7000000000007</v>
      </c>
      <c r="AH12" s="80">
        <v>8016.2</v>
      </c>
    </row>
    <row r="13" spans="1:35" x14ac:dyDescent="0.25">
      <c r="B13" s="20"/>
      <c r="C13" s="20"/>
      <c r="D13" s="20"/>
      <c r="E13" s="20"/>
      <c r="F13" s="20"/>
      <c r="G13" s="20"/>
      <c r="H13" s="20"/>
      <c r="I13" s="20"/>
      <c r="J13" s="20"/>
      <c r="K13" s="20"/>
      <c r="L13" s="20"/>
      <c r="M13" s="20"/>
      <c r="N13" s="20"/>
      <c r="O13" s="20"/>
      <c r="P13" s="31"/>
      <c r="Q13" s="31"/>
      <c r="R13" s="31"/>
      <c r="S13" s="31"/>
      <c r="T13" s="31"/>
      <c r="U13" s="31"/>
      <c r="V13" s="31"/>
      <c r="W13" s="31"/>
      <c r="X13" s="31"/>
      <c r="Y13" s="31"/>
      <c r="Z13" s="31"/>
      <c r="AA13" s="31"/>
      <c r="AB13" s="31"/>
      <c r="AC13" s="31"/>
      <c r="AD13" s="31"/>
      <c r="AE13" s="31"/>
      <c r="AF13" s="31"/>
      <c r="AG13" s="31"/>
      <c r="AH13" s="31"/>
    </row>
    <row r="14" spans="1:35" s="3" customFormat="1" x14ac:dyDescent="0.25">
      <c r="A14" s="3" t="s">
        <v>116</v>
      </c>
      <c r="B14" s="21"/>
      <c r="C14" s="21"/>
      <c r="D14" s="21"/>
      <c r="E14" s="21"/>
      <c r="F14" s="21"/>
      <c r="G14" s="21"/>
      <c r="H14" s="21"/>
      <c r="I14" s="21"/>
      <c r="J14" s="21"/>
      <c r="K14" s="21"/>
      <c r="L14" s="21"/>
      <c r="M14" s="21"/>
      <c r="N14" s="21"/>
      <c r="O14" s="21"/>
      <c r="P14" s="81"/>
      <c r="Q14" s="81"/>
      <c r="R14" s="81"/>
      <c r="S14" s="81"/>
      <c r="T14" s="81"/>
      <c r="U14" s="81"/>
      <c r="V14" s="81"/>
      <c r="W14" s="81"/>
      <c r="X14" s="81"/>
      <c r="Y14" s="81"/>
      <c r="Z14" s="81"/>
      <c r="AA14" s="81"/>
      <c r="AB14" s="81"/>
      <c r="AC14" s="81"/>
      <c r="AD14" s="81"/>
      <c r="AE14" s="81"/>
      <c r="AF14" s="81"/>
      <c r="AG14" s="81"/>
      <c r="AH14" s="81"/>
      <c r="AI14"/>
    </row>
    <row r="15" spans="1:35" x14ac:dyDescent="0.25">
      <c r="A15" s="1" t="s">
        <v>118</v>
      </c>
      <c r="B15" s="20">
        <v>123.6</v>
      </c>
      <c r="C15" s="20">
        <v>351.4</v>
      </c>
      <c r="D15" s="20">
        <v>463</v>
      </c>
      <c r="E15" s="20">
        <v>651.79999999999995</v>
      </c>
      <c r="F15" s="20">
        <v>835.8</v>
      </c>
      <c r="G15" s="20">
        <v>1391.2</v>
      </c>
      <c r="H15" s="20">
        <v>861.7</v>
      </c>
      <c r="I15" s="20">
        <v>540.29999999999995</v>
      </c>
      <c r="J15" s="20">
        <v>418</v>
      </c>
      <c r="K15" s="20">
        <v>338.4</v>
      </c>
      <c r="L15" s="20">
        <v>434.7</v>
      </c>
      <c r="M15" s="20">
        <v>295.2</v>
      </c>
      <c r="N15" s="20">
        <v>189.7</v>
      </c>
      <c r="O15" s="20">
        <v>231.2</v>
      </c>
      <c r="P15" s="31">
        <v>349.3</v>
      </c>
      <c r="Q15" s="31">
        <v>555.29999999999995</v>
      </c>
      <c r="R15" s="31">
        <v>586.9</v>
      </c>
      <c r="S15" s="31">
        <v>573</v>
      </c>
      <c r="T15" s="31">
        <v>1168.3</v>
      </c>
      <c r="U15" s="31">
        <v>1343.7</v>
      </c>
      <c r="V15" s="31">
        <v>820.6</v>
      </c>
      <c r="W15" s="31">
        <v>742.9</v>
      </c>
      <c r="X15" s="31">
        <v>511.3</v>
      </c>
      <c r="Y15" s="79">
        <v>-52.4</v>
      </c>
      <c r="Z15" s="79">
        <v>-30.3</v>
      </c>
      <c r="AA15" s="79">
        <v>-374.5</v>
      </c>
      <c r="AB15" s="79">
        <v>-267.8</v>
      </c>
      <c r="AC15" s="79">
        <v>67.5</v>
      </c>
      <c r="AD15" s="79">
        <v>-102.7</v>
      </c>
      <c r="AE15" s="79">
        <v>45.4</v>
      </c>
      <c r="AF15" s="79">
        <v>202.5</v>
      </c>
      <c r="AG15" s="79">
        <v>375.9</v>
      </c>
      <c r="AH15" s="79">
        <v>201.4</v>
      </c>
    </row>
    <row r="16" spans="1:35" x14ac:dyDescent="0.25">
      <c r="A16" s="1" t="s">
        <v>119</v>
      </c>
      <c r="B16" s="20">
        <v>256.10000000000002</v>
      </c>
      <c r="C16" s="20">
        <v>409</v>
      </c>
      <c r="D16" s="20">
        <v>345.1</v>
      </c>
      <c r="E16" s="20">
        <v>419.5</v>
      </c>
      <c r="F16" s="20">
        <v>603.6</v>
      </c>
      <c r="G16" s="20">
        <v>544.20000000000005</v>
      </c>
      <c r="H16" s="20">
        <v>474.7</v>
      </c>
      <c r="I16" s="20">
        <v>369.1</v>
      </c>
      <c r="J16" s="20">
        <v>382.7</v>
      </c>
      <c r="K16" s="20">
        <v>244.1</v>
      </c>
      <c r="L16" s="20">
        <v>172.3</v>
      </c>
      <c r="M16" s="20">
        <v>199.4</v>
      </c>
      <c r="N16" s="20">
        <v>375</v>
      </c>
      <c r="O16" s="20">
        <v>370.4</v>
      </c>
      <c r="P16" s="31">
        <v>130.6</v>
      </c>
      <c r="Q16" s="31">
        <v>337.7</v>
      </c>
      <c r="R16" s="31">
        <v>529.5</v>
      </c>
      <c r="S16" s="31">
        <v>672.3</v>
      </c>
      <c r="T16" s="31">
        <v>860</v>
      </c>
      <c r="U16" s="31">
        <v>1642.6</v>
      </c>
      <c r="V16" s="31">
        <v>3274.4</v>
      </c>
      <c r="W16" s="31">
        <v>2966.6</v>
      </c>
      <c r="X16" s="31">
        <v>2363.5</v>
      </c>
      <c r="Y16" s="31">
        <v>1621.2</v>
      </c>
      <c r="Z16" s="31">
        <v>1256.9000000000001</v>
      </c>
      <c r="AA16" s="31">
        <v>1119.5999999999999</v>
      </c>
      <c r="AB16" s="31">
        <v>526.5</v>
      </c>
      <c r="AC16" s="31">
        <v>400.8</v>
      </c>
      <c r="AD16" s="31">
        <v>676.9</v>
      </c>
      <c r="AE16" s="31">
        <v>742.5</v>
      </c>
      <c r="AF16" s="31">
        <v>820.8</v>
      </c>
      <c r="AG16" s="31">
        <v>624.20000000000005</v>
      </c>
      <c r="AH16" s="31">
        <v>489.5</v>
      </c>
    </row>
    <row r="17" spans="1:34" x14ac:dyDescent="0.25">
      <c r="A17" s="1" t="s">
        <v>120</v>
      </c>
      <c r="B17" s="20">
        <v>80.2</v>
      </c>
      <c r="C17" s="20">
        <v>72.099999999999994</v>
      </c>
      <c r="D17" s="20">
        <v>65.7</v>
      </c>
      <c r="E17" s="20">
        <v>58.5</v>
      </c>
      <c r="F17" s="20">
        <v>76.400000000000006</v>
      </c>
      <c r="G17" s="20">
        <v>80.400000000000006</v>
      </c>
      <c r="H17" s="20">
        <v>96.3</v>
      </c>
      <c r="I17" s="20">
        <v>82.1</v>
      </c>
      <c r="J17" s="20">
        <v>83.3</v>
      </c>
      <c r="K17" s="20">
        <v>86</v>
      </c>
      <c r="L17" s="20">
        <v>70.7</v>
      </c>
      <c r="M17" s="20">
        <v>72.3</v>
      </c>
      <c r="N17" s="20">
        <v>101.8</v>
      </c>
      <c r="O17" s="20">
        <v>119.8</v>
      </c>
      <c r="P17" s="31">
        <v>110.2</v>
      </c>
      <c r="Q17" s="31">
        <v>105.6</v>
      </c>
      <c r="R17" s="31">
        <v>120.7</v>
      </c>
      <c r="S17" s="31">
        <v>118.1</v>
      </c>
      <c r="T17" s="31">
        <v>140.19999999999999</v>
      </c>
      <c r="U17" s="31">
        <v>128.6</v>
      </c>
      <c r="V17" s="31">
        <v>194.4</v>
      </c>
      <c r="W17" s="31">
        <v>267.89999999999998</v>
      </c>
      <c r="X17" s="31">
        <v>395.5</v>
      </c>
      <c r="Y17" s="31">
        <v>308.7</v>
      </c>
      <c r="Z17" s="31">
        <v>374</v>
      </c>
      <c r="AA17" s="31">
        <v>353.9</v>
      </c>
      <c r="AB17" s="31">
        <v>311.3</v>
      </c>
      <c r="AC17" s="31">
        <v>247</v>
      </c>
      <c r="AD17" s="31">
        <v>249.4</v>
      </c>
      <c r="AE17" s="31">
        <v>331.3</v>
      </c>
      <c r="AF17" s="31">
        <v>269.5</v>
      </c>
      <c r="AG17" s="31">
        <v>280.8</v>
      </c>
      <c r="AH17" s="31">
        <v>260.7</v>
      </c>
    </row>
    <row r="18" spans="1:34" x14ac:dyDescent="0.25">
      <c r="A18" s="1" t="s">
        <v>114</v>
      </c>
      <c r="B18" s="28">
        <v>-20.7</v>
      </c>
      <c r="C18" s="28">
        <v>-22</v>
      </c>
      <c r="D18" s="28">
        <v>-11.4</v>
      </c>
      <c r="E18" s="28">
        <v>-49.3</v>
      </c>
      <c r="F18" s="28">
        <v>-56.4</v>
      </c>
      <c r="G18" s="28">
        <v>-45.1</v>
      </c>
      <c r="H18" s="28">
        <v>-27.5</v>
      </c>
      <c r="I18" s="28">
        <v>-30.7</v>
      </c>
      <c r="J18" s="28">
        <v>-35.200000000000003</v>
      </c>
      <c r="K18" s="28">
        <v>-39.799999999999997</v>
      </c>
      <c r="L18" s="28">
        <v>-27.7</v>
      </c>
      <c r="M18" s="28">
        <v>-56</v>
      </c>
      <c r="N18" s="28">
        <v>-67.5</v>
      </c>
      <c r="O18" s="28">
        <v>-59.4</v>
      </c>
      <c r="P18" s="79">
        <v>-69</v>
      </c>
      <c r="Q18" s="79">
        <v>-71.5</v>
      </c>
      <c r="R18" s="79">
        <v>-21.8</v>
      </c>
      <c r="S18" s="79">
        <v>11.3</v>
      </c>
      <c r="T18" s="79">
        <v>-17.899999999999999</v>
      </c>
      <c r="U18" s="79">
        <v>-17.7</v>
      </c>
      <c r="V18" s="79">
        <v>-78.599999999999994</v>
      </c>
      <c r="W18" s="79">
        <v>-15.8</v>
      </c>
      <c r="X18" s="79">
        <v>-37.4</v>
      </c>
      <c r="Y18" s="79">
        <v>-101</v>
      </c>
      <c r="Z18" s="79">
        <v>-113.5</v>
      </c>
      <c r="AA18" s="79">
        <v>-173.6</v>
      </c>
      <c r="AB18" s="79">
        <v>-93.4</v>
      </c>
      <c r="AC18" s="79">
        <v>-151.80000000000001</v>
      </c>
      <c r="AD18" s="79">
        <v>-95.7</v>
      </c>
      <c r="AE18" s="79">
        <v>-63.1</v>
      </c>
      <c r="AF18" s="79">
        <v>-72.099999999999994</v>
      </c>
      <c r="AG18" s="79">
        <v>-93.4</v>
      </c>
      <c r="AH18" s="79">
        <v>-90</v>
      </c>
    </row>
    <row r="19" spans="1:34" x14ac:dyDescent="0.25">
      <c r="A19" s="10" t="s">
        <v>121</v>
      </c>
      <c r="B19" s="29">
        <v>3.2</v>
      </c>
      <c r="C19" s="29">
        <v>-0.3</v>
      </c>
      <c r="D19" s="29">
        <v>-4.7</v>
      </c>
      <c r="E19" s="29">
        <v>-2.8</v>
      </c>
      <c r="F19" s="29">
        <v>-5.7</v>
      </c>
      <c r="G19" s="29">
        <v>-0.3</v>
      </c>
      <c r="H19" s="29">
        <v>-10.5</v>
      </c>
      <c r="I19" s="29">
        <v>13</v>
      </c>
      <c r="J19" s="29">
        <v>3.2</v>
      </c>
      <c r="K19" s="29">
        <v>18</v>
      </c>
      <c r="L19" s="29">
        <v>-9.8000000000000007</v>
      </c>
      <c r="M19" s="29">
        <v>6.4</v>
      </c>
      <c r="N19" s="29">
        <v>-8.9</v>
      </c>
      <c r="O19" s="29">
        <v>-18.3</v>
      </c>
      <c r="P19" s="82">
        <v>-18.2</v>
      </c>
      <c r="Q19" s="82">
        <v>11.2</v>
      </c>
      <c r="R19" s="82">
        <v>15.2</v>
      </c>
      <c r="S19" s="82">
        <v>-3.3</v>
      </c>
      <c r="T19" s="82">
        <v>-19.7</v>
      </c>
      <c r="U19" s="82">
        <v>-38.6</v>
      </c>
      <c r="V19" s="82">
        <v>-336.2</v>
      </c>
      <c r="W19" s="82">
        <v>-37.700000000000003</v>
      </c>
      <c r="X19" s="82">
        <v>69.2</v>
      </c>
      <c r="Y19" s="82">
        <v>47.9</v>
      </c>
      <c r="Z19" s="82">
        <v>77.900000000000006</v>
      </c>
      <c r="AA19" s="82">
        <v>113.2</v>
      </c>
      <c r="AB19" s="82">
        <v>58.8</v>
      </c>
      <c r="AC19" s="82">
        <v>68.7</v>
      </c>
      <c r="AD19" s="82">
        <v>-7.1</v>
      </c>
      <c r="AE19" s="82">
        <v>-26.6</v>
      </c>
      <c r="AF19" s="82">
        <v>13.9</v>
      </c>
      <c r="AG19" s="82">
        <v>-26.2</v>
      </c>
      <c r="AH19" s="82">
        <v>36.200000000000003</v>
      </c>
    </row>
    <row r="20" spans="1:34" collapsed="1" x14ac:dyDescent="0.25">
      <c r="A20" s="59" t="s">
        <v>122</v>
      </c>
      <c r="B20" s="76">
        <v>442.5</v>
      </c>
      <c r="C20" s="76">
        <v>810.3</v>
      </c>
      <c r="D20" s="76">
        <v>857.8</v>
      </c>
      <c r="E20" s="76">
        <v>1077.5999999999999</v>
      </c>
      <c r="F20" s="76">
        <v>1453.7</v>
      </c>
      <c r="G20" s="76">
        <v>1970.5</v>
      </c>
      <c r="H20" s="76">
        <v>1394.6</v>
      </c>
      <c r="I20" s="76">
        <v>973.7</v>
      </c>
      <c r="J20" s="76">
        <v>851.9</v>
      </c>
      <c r="K20" s="76">
        <v>646.70000000000005</v>
      </c>
      <c r="L20" s="76">
        <v>640.20000000000005</v>
      </c>
      <c r="M20" s="76">
        <v>517.29999999999995</v>
      </c>
      <c r="N20" s="76">
        <v>590.20000000000005</v>
      </c>
      <c r="O20" s="76">
        <v>643.79999999999995</v>
      </c>
      <c r="P20" s="80">
        <v>502.8</v>
      </c>
      <c r="Q20" s="80">
        <v>938.2</v>
      </c>
      <c r="R20" s="80">
        <v>1230.5</v>
      </c>
      <c r="S20" s="80">
        <v>1371.3</v>
      </c>
      <c r="T20" s="80">
        <v>2130.9</v>
      </c>
      <c r="U20" s="80">
        <v>3058.7</v>
      </c>
      <c r="V20" s="80">
        <v>3874.6</v>
      </c>
      <c r="W20" s="80">
        <v>3923.8</v>
      </c>
      <c r="X20" s="80">
        <v>3302.1</v>
      </c>
      <c r="Y20" s="80">
        <v>1824.5</v>
      </c>
      <c r="Z20" s="80">
        <v>1565.1</v>
      </c>
      <c r="AA20" s="80">
        <v>1038.5999999999999</v>
      </c>
      <c r="AB20" s="80">
        <v>535.4</v>
      </c>
      <c r="AC20" s="80">
        <v>632.20000000000005</v>
      </c>
      <c r="AD20" s="80">
        <v>720.9</v>
      </c>
      <c r="AE20" s="80">
        <v>1029.5</v>
      </c>
      <c r="AF20" s="80">
        <v>1234.5</v>
      </c>
      <c r="AG20" s="80">
        <v>1161.3</v>
      </c>
      <c r="AH20" s="80">
        <v>897.7</v>
      </c>
    </row>
    <row r="21" spans="1:34" x14ac:dyDescent="0.25">
      <c r="A21" s="3"/>
      <c r="B21" s="32"/>
      <c r="C21" s="32"/>
      <c r="D21" s="32"/>
      <c r="E21" s="32"/>
      <c r="F21" s="32"/>
      <c r="G21" s="32"/>
      <c r="H21" s="32"/>
      <c r="I21" s="32"/>
      <c r="J21" s="32"/>
      <c r="K21" s="32"/>
      <c r="L21" s="32"/>
      <c r="M21" s="32"/>
      <c r="N21" s="32"/>
      <c r="O21" s="32"/>
      <c r="P21" s="83"/>
      <c r="Q21" s="83"/>
      <c r="R21" s="83"/>
      <c r="S21" s="83"/>
      <c r="T21" s="83"/>
      <c r="U21" s="83"/>
      <c r="V21" s="83"/>
      <c r="W21" s="83"/>
      <c r="X21" s="83"/>
      <c r="Y21" s="83"/>
      <c r="Z21" s="83"/>
      <c r="AA21" s="83"/>
      <c r="AB21" s="83"/>
      <c r="AC21" s="83"/>
      <c r="AD21" s="83"/>
      <c r="AE21" s="83"/>
      <c r="AF21" s="83"/>
      <c r="AG21" s="83"/>
      <c r="AH21" s="83"/>
    </row>
    <row r="22" spans="1:34" x14ac:dyDescent="0.25">
      <c r="A22" s="30" t="s">
        <v>123</v>
      </c>
      <c r="B22" s="21"/>
      <c r="C22" s="21"/>
      <c r="D22" s="21"/>
      <c r="E22" s="21"/>
      <c r="F22" s="21"/>
      <c r="G22" s="21"/>
      <c r="H22" s="21"/>
      <c r="I22" s="21"/>
      <c r="J22" s="21"/>
      <c r="K22" s="21"/>
      <c r="L22" s="21"/>
      <c r="M22" s="21"/>
      <c r="N22" s="21"/>
      <c r="O22" s="21"/>
      <c r="P22" s="81"/>
      <c r="Q22" s="81"/>
      <c r="R22" s="81"/>
      <c r="S22" s="81"/>
      <c r="T22" s="81"/>
      <c r="U22" s="81"/>
      <c r="V22" s="81"/>
      <c r="W22" s="81"/>
      <c r="X22" s="81"/>
      <c r="Y22" s="81"/>
      <c r="Z22" s="81"/>
      <c r="AA22" s="81"/>
      <c r="AB22" s="81"/>
      <c r="AC22" s="81"/>
      <c r="AD22" s="81"/>
      <c r="AE22" s="81"/>
      <c r="AF22" s="81"/>
      <c r="AG22" s="81"/>
      <c r="AH22" s="81"/>
    </row>
    <row r="23" spans="1:34" x14ac:dyDescent="0.25">
      <c r="A23" s="1" t="s">
        <v>118</v>
      </c>
      <c r="B23" s="28">
        <v>-59.7</v>
      </c>
      <c r="C23" s="28">
        <v>164.1</v>
      </c>
      <c r="D23" s="28">
        <v>279.60000000000002</v>
      </c>
      <c r="E23" s="28">
        <v>478.4</v>
      </c>
      <c r="F23" s="28">
        <v>660.7</v>
      </c>
      <c r="G23" s="28">
        <v>1206.2</v>
      </c>
      <c r="H23" s="28">
        <v>684.9</v>
      </c>
      <c r="I23" s="28">
        <v>356.6</v>
      </c>
      <c r="J23" s="28">
        <v>224.9</v>
      </c>
      <c r="K23" s="28">
        <v>139.69999999999999</v>
      </c>
      <c r="L23" s="28">
        <v>225.9</v>
      </c>
      <c r="M23" s="28">
        <v>58.6</v>
      </c>
      <c r="N23" s="28">
        <v>-44.8</v>
      </c>
      <c r="O23" s="28">
        <v>-28.3</v>
      </c>
      <c r="P23" s="79">
        <v>100.8</v>
      </c>
      <c r="Q23" s="79">
        <v>241.6</v>
      </c>
      <c r="R23" s="79">
        <v>332.2</v>
      </c>
      <c r="S23" s="79">
        <v>266.5</v>
      </c>
      <c r="T23" s="79">
        <v>874.6</v>
      </c>
      <c r="U23" s="79">
        <v>1054.5</v>
      </c>
      <c r="V23" s="79">
        <v>521.9</v>
      </c>
      <c r="W23" s="79">
        <v>430.8</v>
      </c>
      <c r="X23" s="79">
        <v>195.1</v>
      </c>
      <c r="Y23" s="79">
        <v>-405.2</v>
      </c>
      <c r="Z23" s="79">
        <v>-371.3</v>
      </c>
      <c r="AA23" s="79">
        <v>-732.3</v>
      </c>
      <c r="AB23" s="79">
        <v>-618.20000000000005</v>
      </c>
      <c r="AC23" s="79">
        <v>-420.2</v>
      </c>
      <c r="AD23" s="79">
        <v>-490.6</v>
      </c>
      <c r="AE23" s="79">
        <v>-360.3</v>
      </c>
      <c r="AF23" s="79">
        <v>-248.9</v>
      </c>
      <c r="AG23" s="79">
        <v>-132.69999999999999</v>
      </c>
      <c r="AH23" s="79">
        <v>-273.60000000000002</v>
      </c>
    </row>
    <row r="24" spans="1:34" x14ac:dyDescent="0.25">
      <c r="A24" s="1" t="s">
        <v>119</v>
      </c>
      <c r="B24" s="28">
        <v>147.69999999999999</v>
      </c>
      <c r="C24" s="28">
        <v>293.2</v>
      </c>
      <c r="D24" s="28">
        <v>239.7</v>
      </c>
      <c r="E24" s="28">
        <v>308.60000000000002</v>
      </c>
      <c r="F24" s="28">
        <v>497.7</v>
      </c>
      <c r="G24" s="28">
        <v>436.1</v>
      </c>
      <c r="H24" s="28">
        <v>357.8</v>
      </c>
      <c r="I24" s="28">
        <v>245.2</v>
      </c>
      <c r="J24" s="28">
        <v>265.7</v>
      </c>
      <c r="K24" s="28">
        <v>124.7</v>
      </c>
      <c r="L24" s="28">
        <v>51.3</v>
      </c>
      <c r="M24" s="28">
        <v>37.9</v>
      </c>
      <c r="N24" s="28">
        <v>245.2</v>
      </c>
      <c r="O24" s="28">
        <v>231.9</v>
      </c>
      <c r="P24" s="79">
        <v>-1.5</v>
      </c>
      <c r="Q24" s="79">
        <v>202</v>
      </c>
      <c r="R24" s="79">
        <v>396.7</v>
      </c>
      <c r="S24" s="79">
        <v>538.5</v>
      </c>
      <c r="T24" s="79">
        <v>728.6</v>
      </c>
      <c r="U24" s="79">
        <v>1492.5</v>
      </c>
      <c r="V24" s="79">
        <v>3130.7</v>
      </c>
      <c r="W24" s="79">
        <v>2820.7</v>
      </c>
      <c r="X24" s="79">
        <v>2219.5</v>
      </c>
      <c r="Y24" s="79">
        <v>1461</v>
      </c>
      <c r="Z24" s="79">
        <v>1097.9000000000001</v>
      </c>
      <c r="AA24" s="79">
        <v>949.7</v>
      </c>
      <c r="AB24" s="79">
        <v>365</v>
      </c>
      <c r="AC24" s="79">
        <v>197.8</v>
      </c>
      <c r="AD24" s="79">
        <v>502.6</v>
      </c>
      <c r="AE24" s="79">
        <v>557</v>
      </c>
      <c r="AF24" s="79">
        <v>638.6</v>
      </c>
      <c r="AG24" s="79">
        <v>392.6</v>
      </c>
      <c r="AH24" s="79">
        <v>301.10000000000002</v>
      </c>
    </row>
    <row r="25" spans="1:34" x14ac:dyDescent="0.25">
      <c r="A25" s="1" t="s">
        <v>120</v>
      </c>
      <c r="B25" s="28">
        <v>65.2</v>
      </c>
      <c r="C25" s="28">
        <v>55.4</v>
      </c>
      <c r="D25" s="28">
        <v>49.9</v>
      </c>
      <c r="E25" s="28">
        <v>41.1</v>
      </c>
      <c r="F25" s="28">
        <v>60.5</v>
      </c>
      <c r="G25" s="28">
        <v>64.8</v>
      </c>
      <c r="H25" s="28">
        <v>79.5</v>
      </c>
      <c r="I25" s="28">
        <v>62.7</v>
      </c>
      <c r="J25" s="28">
        <v>66.3</v>
      </c>
      <c r="K25" s="28">
        <v>69.3</v>
      </c>
      <c r="L25" s="28">
        <v>51.9</v>
      </c>
      <c r="M25" s="28">
        <v>49</v>
      </c>
      <c r="N25" s="28">
        <v>82.1</v>
      </c>
      <c r="O25" s="28">
        <v>96.1</v>
      </c>
      <c r="P25" s="79">
        <v>89.7</v>
      </c>
      <c r="Q25" s="79">
        <v>80.5</v>
      </c>
      <c r="R25" s="79">
        <v>99.5</v>
      </c>
      <c r="S25" s="79">
        <v>37</v>
      </c>
      <c r="T25" s="79">
        <v>117.3</v>
      </c>
      <c r="U25" s="79">
        <v>106.6</v>
      </c>
      <c r="V25" s="79">
        <v>172</v>
      </c>
      <c r="W25" s="79">
        <v>242.4</v>
      </c>
      <c r="X25" s="79">
        <v>371</v>
      </c>
      <c r="Y25" s="79">
        <v>277.89999999999998</v>
      </c>
      <c r="Z25" s="79">
        <v>346.9</v>
      </c>
      <c r="AA25" s="79">
        <v>325.3</v>
      </c>
      <c r="AB25" s="79">
        <v>283</v>
      </c>
      <c r="AC25" s="79">
        <v>208.3</v>
      </c>
      <c r="AD25" s="79">
        <v>218.7</v>
      </c>
      <c r="AE25" s="79">
        <v>302.3</v>
      </c>
      <c r="AF25" s="79">
        <v>241.1</v>
      </c>
      <c r="AG25" s="79">
        <v>240.8</v>
      </c>
      <c r="AH25" s="79">
        <v>228.4</v>
      </c>
    </row>
    <row r="26" spans="1:34" collapsed="1" x14ac:dyDescent="0.25">
      <c r="A26" s="1" t="s">
        <v>114</v>
      </c>
      <c r="B26" s="28">
        <v>-27.1</v>
      </c>
      <c r="C26" s="28">
        <v>-28.6</v>
      </c>
      <c r="D26" s="28">
        <v>-18.2</v>
      </c>
      <c r="E26" s="28">
        <v>-57.5</v>
      </c>
      <c r="F26" s="28">
        <v>-63.1</v>
      </c>
      <c r="G26" s="28">
        <v>-51.8</v>
      </c>
      <c r="H26" s="28">
        <v>-34.200000000000003</v>
      </c>
      <c r="I26" s="28">
        <v>-38.200000000000003</v>
      </c>
      <c r="J26" s="28">
        <v>-45.7</v>
      </c>
      <c r="K26" s="28">
        <v>-51.3</v>
      </c>
      <c r="L26" s="28">
        <v>-37.200000000000003</v>
      </c>
      <c r="M26" s="28">
        <v>-59.9</v>
      </c>
      <c r="N26" s="28">
        <v>-76.599999999999994</v>
      </c>
      <c r="O26" s="28">
        <v>-69.7</v>
      </c>
      <c r="P26" s="79">
        <v>-80.5</v>
      </c>
      <c r="Q26" s="79">
        <v>-86.1</v>
      </c>
      <c r="R26" s="79">
        <v>-37.9</v>
      </c>
      <c r="S26" s="79">
        <v>1.9</v>
      </c>
      <c r="T26" s="79">
        <v>-34.4</v>
      </c>
      <c r="U26" s="79">
        <v>-28.5</v>
      </c>
      <c r="V26" s="79">
        <v>-89.9</v>
      </c>
      <c r="W26" s="79">
        <v>-27.8</v>
      </c>
      <c r="X26" s="79">
        <v>-50.4</v>
      </c>
      <c r="Y26" s="79">
        <v>-114.6</v>
      </c>
      <c r="Z26" s="79">
        <v>-126.4</v>
      </c>
      <c r="AA26" s="79">
        <v>-187</v>
      </c>
      <c r="AB26" s="79">
        <v>-106.4</v>
      </c>
      <c r="AC26" s="79">
        <v>-165.5</v>
      </c>
      <c r="AD26" s="79">
        <v>-109.2</v>
      </c>
      <c r="AE26" s="79">
        <v>-206.9</v>
      </c>
      <c r="AF26" s="79">
        <v>-90.7</v>
      </c>
      <c r="AG26" s="79">
        <v>-114.1</v>
      </c>
      <c r="AH26" s="79">
        <v>-111.1</v>
      </c>
    </row>
    <row r="27" spans="1:34" collapsed="1" x14ac:dyDescent="0.25">
      <c r="A27" s="10" t="s">
        <v>121</v>
      </c>
      <c r="B27" s="29">
        <v>3.2</v>
      </c>
      <c r="C27" s="29">
        <v>-0.3</v>
      </c>
      <c r="D27" s="29">
        <v>-4.7</v>
      </c>
      <c r="E27" s="29">
        <v>-2.8</v>
      </c>
      <c r="F27" s="29">
        <v>-5.7</v>
      </c>
      <c r="G27" s="29">
        <v>-0.3</v>
      </c>
      <c r="H27" s="29">
        <v>-10.5</v>
      </c>
      <c r="I27" s="29">
        <v>13</v>
      </c>
      <c r="J27" s="29">
        <v>3.2</v>
      </c>
      <c r="K27" s="29">
        <v>18</v>
      </c>
      <c r="L27" s="29">
        <v>-9.8000000000000007</v>
      </c>
      <c r="M27" s="29">
        <v>6.4</v>
      </c>
      <c r="N27" s="29">
        <v>-8.9</v>
      </c>
      <c r="O27" s="29">
        <v>-18.3</v>
      </c>
      <c r="P27" s="82">
        <v>-18.2</v>
      </c>
      <c r="Q27" s="82">
        <v>11.2</v>
      </c>
      <c r="R27" s="82">
        <v>15.2</v>
      </c>
      <c r="S27" s="82">
        <v>-3.3</v>
      </c>
      <c r="T27" s="82">
        <v>-19.7</v>
      </c>
      <c r="U27" s="82">
        <v>-38.6</v>
      </c>
      <c r="V27" s="82">
        <v>-336.2</v>
      </c>
      <c r="W27" s="82">
        <v>-37.700000000000003</v>
      </c>
      <c r="X27" s="82">
        <v>69.2</v>
      </c>
      <c r="Y27" s="82">
        <v>47.9</v>
      </c>
      <c r="Z27" s="82">
        <v>77.900000000000006</v>
      </c>
      <c r="AA27" s="82">
        <v>113.2</v>
      </c>
      <c r="AB27" s="82">
        <v>58.8</v>
      </c>
      <c r="AC27" s="82">
        <v>68.7</v>
      </c>
      <c r="AD27" s="82">
        <v>-7.1</v>
      </c>
      <c r="AE27" s="82">
        <v>-26.6</v>
      </c>
      <c r="AF27" s="82">
        <v>13.9</v>
      </c>
      <c r="AG27" s="82">
        <v>-26.2</v>
      </c>
      <c r="AH27" s="82">
        <v>36.200000000000003</v>
      </c>
    </row>
    <row r="28" spans="1:34" collapsed="1" x14ac:dyDescent="0.25">
      <c r="A28" s="59" t="s">
        <v>122</v>
      </c>
      <c r="B28" s="76">
        <v>129.30000000000001</v>
      </c>
      <c r="C28" s="76">
        <v>483.9</v>
      </c>
      <c r="D28" s="76">
        <v>546.4</v>
      </c>
      <c r="E28" s="76">
        <v>767.8</v>
      </c>
      <c r="F28" s="76">
        <v>1150.0999999999999</v>
      </c>
      <c r="G28" s="76">
        <v>1655.1</v>
      </c>
      <c r="H28" s="76">
        <v>1077.5999999999999</v>
      </c>
      <c r="I28" s="76">
        <v>639.29999999999995</v>
      </c>
      <c r="J28" s="76">
        <v>514.4</v>
      </c>
      <c r="K28" s="76">
        <v>300.39999999999998</v>
      </c>
      <c r="L28" s="76">
        <v>282.2</v>
      </c>
      <c r="M28" s="76">
        <v>92</v>
      </c>
      <c r="N28" s="76">
        <v>197</v>
      </c>
      <c r="O28" s="76">
        <v>211.8</v>
      </c>
      <c r="P28" s="80">
        <v>90.4</v>
      </c>
      <c r="Q28" s="80">
        <v>449.1</v>
      </c>
      <c r="R28" s="80">
        <v>805.7</v>
      </c>
      <c r="S28" s="80">
        <v>840.6</v>
      </c>
      <c r="T28" s="80">
        <v>1666.4</v>
      </c>
      <c r="U28" s="80">
        <v>2586.5</v>
      </c>
      <c r="V28" s="80">
        <v>3398.6</v>
      </c>
      <c r="W28" s="80">
        <v>3428.2</v>
      </c>
      <c r="X28" s="80">
        <v>2804.3</v>
      </c>
      <c r="Y28" s="80">
        <v>1266.9000000000001</v>
      </c>
      <c r="Z28" s="80">
        <v>1025</v>
      </c>
      <c r="AA28" s="80">
        <v>468.9</v>
      </c>
      <c r="AB28" s="80">
        <v>-17.8</v>
      </c>
      <c r="AC28" s="80">
        <v>-111</v>
      </c>
      <c r="AD28" s="80">
        <v>114.3</v>
      </c>
      <c r="AE28" s="80">
        <v>265.60000000000002</v>
      </c>
      <c r="AF28" s="80">
        <v>554</v>
      </c>
      <c r="AG28" s="80">
        <v>360.4</v>
      </c>
      <c r="AH28" s="80">
        <v>181</v>
      </c>
    </row>
    <row r="29" spans="1:34" x14ac:dyDescent="0.25">
      <c r="A29" s="90" t="s">
        <v>177</v>
      </c>
      <c r="B29" s="90"/>
      <c r="C29" s="90"/>
      <c r="D29" s="90"/>
      <c r="E29" s="90"/>
      <c r="F29" s="90"/>
      <c r="G29" s="9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x14ac:dyDescent="0.25">
      <c r="A30" s="89"/>
      <c r="B30" s="89"/>
      <c r="C30" s="89"/>
      <c r="D30" s="89"/>
      <c r="E30" s="89"/>
      <c r="F30" s="89"/>
      <c r="G30" s="89"/>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x14ac:dyDescent="0.25">
      <c r="A31" s="89"/>
      <c r="B31" s="89"/>
      <c r="C31" s="89"/>
      <c r="D31" s="89"/>
      <c r="E31" s="89"/>
      <c r="F31" s="89"/>
      <c r="G31" s="89"/>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row>
    <row r="32" spans="1:34" x14ac:dyDescent="0.2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2:34" x14ac:dyDescent="0.2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2:34" x14ac:dyDescent="0.2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2:34" x14ac:dyDescent="0.2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row>
    <row r="36" spans="2:34" x14ac:dyDescent="0.2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2:34" x14ac:dyDescent="0.2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2:34" x14ac:dyDescent="0.2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2:34" x14ac:dyDescent="0.2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row r="40" spans="2:34" x14ac:dyDescent="0.2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row>
    <row r="41" spans="2:34" x14ac:dyDescent="0.2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2:34" x14ac:dyDescent="0.2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2:34" x14ac:dyDescent="0.2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row>
    <row r="44" spans="2:34" x14ac:dyDescent="0.2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row>
    <row r="45" spans="2:34" x14ac:dyDescent="0.2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row>
    <row r="46" spans="2:34" x14ac:dyDescent="0.2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row>
    <row r="47" spans="2:34" x14ac:dyDescent="0.2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row>
    <row r="48" spans="2:34" x14ac:dyDescent="0.2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row>
    <row r="49" spans="2:34" x14ac:dyDescent="0.2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row>
    <row r="50" spans="2:34" x14ac:dyDescent="0.2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row>
    <row r="51" spans="2:34" x14ac:dyDescent="0.25">
      <c r="B51" s="9"/>
      <c r="C51" s="9"/>
      <c r="D51" s="9"/>
      <c r="E51" s="9"/>
      <c r="F51" s="9"/>
      <c r="G51" s="9"/>
      <c r="H51" s="9"/>
      <c r="I51" s="9"/>
      <c r="J51" s="9"/>
      <c r="K51" s="9"/>
      <c r="L51" s="9"/>
    </row>
    <row r="52" spans="2:34" x14ac:dyDescent="0.25">
      <c r="B52" s="9"/>
      <c r="C52" s="9"/>
      <c r="D52" s="9"/>
      <c r="E52" s="9"/>
      <c r="F52" s="9"/>
      <c r="G52" s="9"/>
      <c r="H52" s="9"/>
      <c r="I52" s="9"/>
      <c r="J52" s="9"/>
      <c r="K52" s="9"/>
      <c r="L52" s="9"/>
    </row>
    <row r="53" spans="2:34" x14ac:dyDescent="0.25">
      <c r="B53" s="9"/>
      <c r="C53" s="9"/>
      <c r="D53" s="9"/>
      <c r="E53" s="9"/>
      <c r="F53" s="9"/>
      <c r="G53" s="9"/>
      <c r="H53" s="9"/>
      <c r="I53" s="9"/>
      <c r="J53" s="9"/>
      <c r="K53" s="9"/>
      <c r="L53" s="9"/>
    </row>
    <row r="54" spans="2:34" x14ac:dyDescent="0.25">
      <c r="B54" s="9"/>
      <c r="C54" s="9"/>
      <c r="D54" s="9"/>
      <c r="E54" s="9"/>
      <c r="F54" s="9"/>
      <c r="G54" s="9"/>
      <c r="H54" s="9"/>
      <c r="I54" s="9"/>
      <c r="J54" s="9"/>
      <c r="K54" s="9"/>
      <c r="L54" s="9"/>
    </row>
    <row r="55" spans="2:34" x14ac:dyDescent="0.25">
      <c r="B55" s="9"/>
      <c r="C55" s="9"/>
      <c r="D55" s="9"/>
      <c r="E55" s="9"/>
      <c r="F55" s="9"/>
      <c r="G55" s="9"/>
      <c r="H55" s="9"/>
      <c r="I55" s="9"/>
      <c r="J55" s="9"/>
      <c r="K55" s="9"/>
      <c r="L55" s="9"/>
    </row>
    <row r="56" spans="2:34" x14ac:dyDescent="0.25">
      <c r="B56" s="9"/>
      <c r="C56" s="9"/>
      <c r="D56" s="9"/>
      <c r="E56" s="9"/>
      <c r="F56" s="9"/>
      <c r="G56" s="9"/>
      <c r="H56" s="9"/>
      <c r="I56" s="9"/>
      <c r="J56" s="9"/>
      <c r="K56" s="9"/>
      <c r="L56" s="9"/>
    </row>
    <row r="57" spans="2:34" x14ac:dyDescent="0.25">
      <c r="B57" s="9"/>
      <c r="C57" s="9"/>
      <c r="D57" s="9"/>
      <c r="E57" s="9"/>
      <c r="F57" s="9"/>
      <c r="G57" s="9"/>
      <c r="H57" s="9"/>
      <c r="I57" s="9"/>
      <c r="J57" s="9"/>
      <c r="K57" s="9"/>
      <c r="L57" s="9"/>
    </row>
    <row r="58" spans="2:34" x14ac:dyDescent="0.25">
      <c r="B58" s="9"/>
      <c r="C58" s="9"/>
      <c r="D58" s="9"/>
      <c r="E58" s="9"/>
      <c r="F58" s="9"/>
      <c r="G58" s="9"/>
      <c r="H58" s="9"/>
      <c r="I58" s="9"/>
      <c r="J58" s="9"/>
      <c r="K58" s="9"/>
      <c r="L58" s="9"/>
    </row>
    <row r="59" spans="2:34" x14ac:dyDescent="0.25">
      <c r="B59" s="9"/>
      <c r="C59" s="9"/>
      <c r="D59" s="9"/>
      <c r="E59" s="9"/>
      <c r="F59" s="9"/>
      <c r="G59" s="9"/>
      <c r="H59" s="9"/>
      <c r="I59" s="9"/>
      <c r="J59" s="9"/>
      <c r="K59" s="9"/>
      <c r="L59" s="9"/>
    </row>
    <row r="60" spans="2:34" x14ac:dyDescent="0.25">
      <c r="B60" s="9"/>
      <c r="C60" s="9"/>
      <c r="D60" s="9"/>
      <c r="E60" s="9"/>
      <c r="F60" s="9"/>
      <c r="G60" s="9"/>
      <c r="H60" s="9"/>
      <c r="I60" s="9"/>
      <c r="J60" s="9"/>
      <c r="K60" s="9"/>
      <c r="L60" s="9"/>
    </row>
    <row r="61" spans="2:34" x14ac:dyDescent="0.25">
      <c r="B61" s="9"/>
      <c r="C61" s="9"/>
      <c r="D61" s="9"/>
      <c r="E61" s="9"/>
      <c r="F61" s="9"/>
      <c r="G61" s="9"/>
      <c r="H61" s="9"/>
      <c r="I61" s="9"/>
      <c r="J61" s="9"/>
      <c r="K61" s="9"/>
      <c r="L61" s="9"/>
    </row>
    <row r="62" spans="2:34" x14ac:dyDescent="0.25">
      <c r="B62" s="9"/>
      <c r="C62" s="9"/>
      <c r="D62" s="9"/>
      <c r="E62" s="9"/>
      <c r="F62" s="9"/>
      <c r="G62" s="9"/>
      <c r="H62" s="9"/>
      <c r="I62" s="9"/>
      <c r="J62" s="9"/>
      <c r="K62" s="9"/>
      <c r="L62" s="9"/>
    </row>
    <row r="63" spans="2:34" x14ac:dyDescent="0.25">
      <c r="B63" s="9"/>
      <c r="C63" s="9"/>
      <c r="D63" s="9"/>
      <c r="E63" s="9"/>
      <c r="F63" s="9"/>
      <c r="G63" s="9"/>
      <c r="H63" s="9"/>
      <c r="I63" s="9"/>
      <c r="J63" s="9"/>
      <c r="K63" s="9"/>
      <c r="L63" s="9"/>
    </row>
    <row r="64" spans="2:34" x14ac:dyDescent="0.25">
      <c r="B64" s="9"/>
      <c r="C64" s="9"/>
      <c r="D64" s="9"/>
      <c r="E64" s="9"/>
      <c r="F64" s="9"/>
      <c r="G64" s="9"/>
      <c r="H64" s="9"/>
      <c r="I64" s="9"/>
      <c r="J64" s="9"/>
      <c r="K64" s="9"/>
      <c r="L64" s="9"/>
    </row>
    <row r="65" spans="2:12" x14ac:dyDescent="0.25">
      <c r="B65" s="9"/>
      <c r="C65" s="9"/>
      <c r="D65" s="9"/>
      <c r="E65" s="9"/>
      <c r="F65" s="9"/>
      <c r="G65" s="9"/>
      <c r="H65" s="9"/>
      <c r="I65" s="9"/>
      <c r="J65" s="9"/>
      <c r="K65" s="9"/>
      <c r="L65" s="9"/>
    </row>
    <row r="66" spans="2:12" x14ac:dyDescent="0.25">
      <c r="B66" s="9"/>
      <c r="C66" s="9"/>
      <c r="D66" s="9"/>
      <c r="E66" s="9"/>
      <c r="F66" s="9"/>
      <c r="G66" s="9"/>
      <c r="H66" s="9"/>
      <c r="I66" s="9"/>
      <c r="J66" s="9"/>
      <c r="K66" s="9"/>
      <c r="L66" s="9"/>
    </row>
    <row r="67" spans="2:12" x14ac:dyDescent="0.25">
      <c r="B67" s="9"/>
      <c r="C67" s="9"/>
      <c r="D67" s="9"/>
      <c r="E67" s="9"/>
      <c r="F67" s="9"/>
      <c r="G67" s="9"/>
      <c r="H67" s="9"/>
      <c r="I67" s="9"/>
      <c r="J67" s="9"/>
      <c r="K67" s="9"/>
      <c r="L67" s="9"/>
    </row>
    <row r="68" spans="2:12" x14ac:dyDescent="0.25">
      <c r="B68" s="9"/>
      <c r="C68" s="9"/>
      <c r="D68" s="9"/>
      <c r="E68" s="9"/>
      <c r="F68" s="9"/>
      <c r="G68" s="9"/>
      <c r="H68" s="9"/>
      <c r="I68" s="9"/>
      <c r="J68" s="9"/>
      <c r="K68" s="9"/>
      <c r="L68" s="9"/>
    </row>
    <row r="69" spans="2:12" x14ac:dyDescent="0.25">
      <c r="B69" s="9"/>
      <c r="C69" s="9"/>
      <c r="D69" s="9"/>
      <c r="E69" s="9"/>
      <c r="F69" s="9"/>
      <c r="G69" s="9"/>
      <c r="H69" s="9"/>
      <c r="I69" s="9"/>
      <c r="J69" s="9"/>
      <c r="K69" s="9"/>
      <c r="L69" s="9"/>
    </row>
    <row r="70" spans="2:12" x14ac:dyDescent="0.25">
      <c r="B70" s="9"/>
      <c r="C70" s="9"/>
      <c r="D70" s="9"/>
      <c r="E70" s="9"/>
      <c r="F70" s="9"/>
      <c r="G70" s="9"/>
      <c r="H70" s="9"/>
      <c r="I70" s="9"/>
      <c r="J70" s="9"/>
      <c r="K70" s="9"/>
      <c r="L70" s="9"/>
    </row>
    <row r="71" spans="2:12" x14ac:dyDescent="0.25">
      <c r="B71" s="9"/>
      <c r="C71" s="9"/>
      <c r="D71" s="9"/>
      <c r="E71" s="9"/>
      <c r="F71" s="9"/>
      <c r="G71" s="9"/>
      <c r="H71" s="9"/>
      <c r="I71" s="9"/>
      <c r="J71" s="9"/>
      <c r="K71" s="9"/>
      <c r="L71" s="9"/>
    </row>
    <row r="72" spans="2:12" x14ac:dyDescent="0.25">
      <c r="B72" s="9"/>
      <c r="C72" s="9"/>
      <c r="D72" s="9"/>
      <c r="E72" s="9"/>
      <c r="F72" s="9"/>
      <c r="G72" s="9"/>
      <c r="H72" s="9"/>
      <c r="I72" s="9"/>
      <c r="J72" s="9"/>
      <c r="K72" s="9"/>
      <c r="L72" s="9"/>
    </row>
    <row r="73" spans="2:12" x14ac:dyDescent="0.25">
      <c r="B73" s="9"/>
      <c r="C73" s="9"/>
      <c r="D73" s="9"/>
      <c r="E73" s="9"/>
      <c r="F73" s="9"/>
      <c r="G73" s="9"/>
      <c r="H73" s="9"/>
      <c r="I73" s="9"/>
      <c r="J73" s="9"/>
      <c r="K73" s="9"/>
      <c r="L73" s="9"/>
    </row>
    <row r="74" spans="2:12" x14ac:dyDescent="0.25">
      <c r="B74" s="9"/>
      <c r="C74" s="9"/>
      <c r="D74" s="9"/>
      <c r="E74" s="9"/>
      <c r="F74" s="9"/>
      <c r="G74" s="9"/>
      <c r="H74" s="9"/>
      <c r="I74" s="9"/>
      <c r="J74" s="9"/>
      <c r="K74" s="9"/>
      <c r="L74" s="9"/>
    </row>
    <row r="75" spans="2:12" x14ac:dyDescent="0.25">
      <c r="B75" s="9"/>
      <c r="C75" s="9"/>
      <c r="D75" s="9"/>
      <c r="E75" s="9"/>
      <c r="F75" s="9"/>
      <c r="G75" s="9"/>
      <c r="H75" s="9"/>
      <c r="I75" s="9"/>
      <c r="J75" s="9"/>
      <c r="K75" s="9"/>
      <c r="L75" s="9"/>
    </row>
    <row r="76" spans="2:12" x14ac:dyDescent="0.25">
      <c r="B76" s="9"/>
      <c r="C76" s="9"/>
      <c r="D76" s="9"/>
      <c r="E76" s="9"/>
      <c r="F76" s="9"/>
      <c r="G76" s="9"/>
      <c r="H76" s="9"/>
      <c r="I76" s="9"/>
      <c r="J76" s="9"/>
      <c r="K76" s="9"/>
      <c r="L76" s="9"/>
    </row>
    <row r="77" spans="2:12" x14ac:dyDescent="0.25">
      <c r="B77" s="9"/>
      <c r="C77" s="9"/>
      <c r="D77" s="9"/>
      <c r="E77" s="9"/>
      <c r="F77" s="9"/>
      <c r="G77" s="9"/>
      <c r="H77" s="9"/>
      <c r="I77" s="9"/>
      <c r="J77" s="9"/>
      <c r="K77" s="9"/>
      <c r="L77" s="9"/>
    </row>
    <row r="78" spans="2:12" x14ac:dyDescent="0.25">
      <c r="B78" s="9"/>
      <c r="C78" s="9"/>
      <c r="D78" s="9"/>
      <c r="E78" s="9"/>
      <c r="F78" s="9"/>
      <c r="G78" s="9"/>
      <c r="H78" s="9"/>
      <c r="I78" s="9"/>
      <c r="J78" s="9"/>
      <c r="K78" s="9"/>
      <c r="L78" s="9"/>
    </row>
    <row r="79" spans="2:12" x14ac:dyDescent="0.25">
      <c r="B79" s="9"/>
      <c r="C79" s="9"/>
      <c r="D79" s="9"/>
      <c r="E79" s="9"/>
      <c r="F79" s="9"/>
      <c r="G79" s="9"/>
      <c r="H79" s="9"/>
      <c r="I79" s="9"/>
      <c r="J79" s="9"/>
      <c r="K79" s="9"/>
      <c r="L79" s="9"/>
    </row>
    <row r="80" spans="2:12" x14ac:dyDescent="0.25">
      <c r="B80" s="9"/>
      <c r="C80" s="9"/>
      <c r="D80" s="9"/>
      <c r="E80" s="9"/>
      <c r="F80" s="9"/>
      <c r="G80" s="9"/>
      <c r="H80" s="9"/>
      <c r="I80" s="9"/>
      <c r="J80" s="9"/>
      <c r="K80" s="9"/>
      <c r="L80" s="9"/>
    </row>
    <row r="81" spans="2:12" x14ac:dyDescent="0.25">
      <c r="B81" s="9"/>
      <c r="C81" s="9"/>
      <c r="D81" s="9"/>
      <c r="E81" s="9"/>
      <c r="F81" s="9"/>
      <c r="G81" s="9"/>
      <c r="H81" s="9"/>
      <c r="I81" s="9"/>
      <c r="J81" s="9"/>
      <c r="K81" s="9"/>
      <c r="L81" s="9"/>
    </row>
    <row r="82" spans="2:12" x14ac:dyDescent="0.25">
      <c r="B82" s="9"/>
      <c r="C82" s="9"/>
      <c r="D82" s="9"/>
      <c r="E82" s="9"/>
      <c r="F82" s="9"/>
      <c r="G82" s="9"/>
      <c r="H82" s="9"/>
      <c r="I82" s="9"/>
      <c r="J82" s="9"/>
      <c r="K82" s="9"/>
      <c r="L82" s="9"/>
    </row>
    <row r="83" spans="2:12" x14ac:dyDescent="0.25">
      <c r="B83" s="9"/>
      <c r="C83" s="9"/>
      <c r="D83" s="9"/>
      <c r="E83" s="9"/>
      <c r="F83" s="9"/>
      <c r="G83" s="9"/>
      <c r="H83" s="9"/>
      <c r="I83" s="9"/>
      <c r="J83" s="9"/>
      <c r="K83" s="9"/>
      <c r="L83" s="9"/>
    </row>
    <row r="84" spans="2:12" x14ac:dyDescent="0.25">
      <c r="B84" s="9"/>
      <c r="C84" s="9"/>
      <c r="D84" s="9"/>
      <c r="E84" s="9"/>
      <c r="F84" s="9"/>
      <c r="G84" s="9"/>
      <c r="H84" s="9"/>
      <c r="I84" s="9"/>
      <c r="J84" s="9"/>
      <c r="K84" s="9"/>
      <c r="L84" s="9"/>
    </row>
    <row r="85" spans="2:12" x14ac:dyDescent="0.25">
      <c r="B85" s="9"/>
      <c r="C85" s="9"/>
      <c r="D85" s="9"/>
      <c r="E85" s="9"/>
      <c r="F85" s="9"/>
      <c r="G85" s="9"/>
      <c r="H85" s="9"/>
      <c r="I85" s="9"/>
      <c r="J85" s="9"/>
      <c r="K85" s="9"/>
      <c r="L85" s="9"/>
    </row>
    <row r="86" spans="2:12" x14ac:dyDescent="0.25">
      <c r="B86" s="9"/>
      <c r="C86" s="9"/>
      <c r="D86" s="9"/>
      <c r="E86" s="9"/>
      <c r="F86" s="9"/>
      <c r="G86" s="9"/>
      <c r="H86" s="9"/>
      <c r="I86" s="9"/>
      <c r="J86" s="9"/>
      <c r="K86" s="9"/>
      <c r="L86" s="9"/>
    </row>
    <row r="87" spans="2:12" x14ac:dyDescent="0.25">
      <c r="B87" s="9"/>
      <c r="C87" s="9"/>
      <c r="D87" s="9"/>
      <c r="E87" s="9"/>
      <c r="F87" s="9"/>
      <c r="G87" s="9"/>
      <c r="H87" s="9"/>
      <c r="I87" s="9"/>
      <c r="J87" s="9"/>
      <c r="K87" s="9"/>
      <c r="L87" s="9"/>
    </row>
    <row r="88" spans="2:12" x14ac:dyDescent="0.25">
      <c r="B88" s="9"/>
      <c r="C88" s="9"/>
      <c r="D88" s="9"/>
      <c r="E88" s="9"/>
      <c r="F88" s="9"/>
      <c r="G88" s="9"/>
      <c r="H88" s="9"/>
      <c r="I88" s="9"/>
      <c r="J88" s="9"/>
      <c r="K88" s="9"/>
      <c r="L88" s="9"/>
    </row>
    <row r="89" spans="2:12" x14ac:dyDescent="0.25">
      <c r="B89" s="9"/>
      <c r="C89" s="9"/>
      <c r="D89" s="9"/>
      <c r="E89" s="9"/>
      <c r="F89" s="9"/>
      <c r="G89" s="9"/>
      <c r="H89" s="9"/>
      <c r="I89" s="9"/>
      <c r="J89" s="9"/>
      <c r="K89" s="9"/>
      <c r="L89" s="9"/>
    </row>
    <row r="90" spans="2:12" x14ac:dyDescent="0.25">
      <c r="B90" s="9"/>
      <c r="C90" s="9"/>
      <c r="D90" s="9"/>
      <c r="E90" s="9"/>
      <c r="F90" s="9"/>
      <c r="G90" s="9"/>
      <c r="H90" s="9"/>
      <c r="I90" s="9"/>
      <c r="J90" s="9"/>
      <c r="K90" s="9"/>
      <c r="L90" s="9"/>
    </row>
    <row r="91" spans="2:12" x14ac:dyDescent="0.25">
      <c r="B91" s="9"/>
      <c r="C91" s="9"/>
      <c r="D91" s="9"/>
      <c r="E91" s="9"/>
      <c r="F91" s="9"/>
      <c r="G91" s="9"/>
      <c r="H91" s="9"/>
      <c r="I91" s="9"/>
      <c r="J91" s="9"/>
      <c r="K91" s="9"/>
      <c r="L91" s="9"/>
    </row>
    <row r="92" spans="2:12" x14ac:dyDescent="0.25">
      <c r="B92" s="9"/>
      <c r="C92" s="9"/>
      <c r="D92" s="9"/>
      <c r="E92" s="9"/>
      <c r="F92" s="9"/>
      <c r="G92" s="9"/>
      <c r="H92" s="9"/>
      <c r="I92" s="9"/>
      <c r="J92" s="9"/>
      <c r="K92" s="9"/>
      <c r="L92" s="9"/>
    </row>
    <row r="93" spans="2:12" x14ac:dyDescent="0.25">
      <c r="B93" s="9"/>
      <c r="C93" s="9"/>
      <c r="D93" s="9"/>
      <c r="E93" s="9"/>
      <c r="F93" s="9"/>
      <c r="G93" s="9"/>
      <c r="H93" s="9"/>
      <c r="I93" s="9"/>
      <c r="J93" s="9"/>
      <c r="K93" s="9"/>
      <c r="L93" s="9"/>
    </row>
    <row r="94" spans="2:12" x14ac:dyDescent="0.25">
      <c r="B94" s="9"/>
      <c r="C94" s="9"/>
      <c r="D94" s="9"/>
      <c r="E94" s="9"/>
      <c r="F94" s="9"/>
      <c r="G94" s="9"/>
      <c r="H94" s="9"/>
      <c r="I94" s="9"/>
      <c r="J94" s="9"/>
      <c r="K94" s="9"/>
      <c r="L94" s="9"/>
    </row>
    <row r="95" spans="2:12" x14ac:dyDescent="0.25">
      <c r="B95" s="9"/>
      <c r="C95" s="9"/>
      <c r="D95" s="9"/>
      <c r="E95" s="9"/>
      <c r="F95" s="9"/>
      <c r="G95" s="9"/>
      <c r="H95" s="9"/>
      <c r="I95" s="9"/>
      <c r="J95" s="9"/>
      <c r="K95" s="9"/>
      <c r="L95" s="9"/>
    </row>
    <row r="96" spans="2:12" x14ac:dyDescent="0.25">
      <c r="B96" s="9"/>
      <c r="C96" s="9"/>
      <c r="D96" s="9"/>
      <c r="E96" s="9"/>
      <c r="F96" s="9"/>
      <c r="G96" s="9"/>
      <c r="H96" s="9"/>
      <c r="I96" s="9"/>
      <c r="J96" s="9"/>
      <c r="K96" s="9"/>
      <c r="L96" s="9"/>
    </row>
    <row r="97" spans="2:12" x14ac:dyDescent="0.25">
      <c r="B97" s="9"/>
      <c r="C97" s="9"/>
      <c r="D97" s="9"/>
      <c r="E97" s="9"/>
      <c r="F97" s="9"/>
      <c r="G97" s="9"/>
      <c r="H97" s="9"/>
      <c r="I97" s="9"/>
      <c r="J97" s="9"/>
      <c r="K97" s="9"/>
      <c r="L97" s="9"/>
    </row>
    <row r="98" spans="2:12" x14ac:dyDescent="0.25">
      <c r="B98" s="9"/>
      <c r="C98" s="9"/>
      <c r="D98" s="9"/>
      <c r="E98" s="9"/>
      <c r="F98" s="9"/>
      <c r="G98" s="9"/>
      <c r="H98" s="9"/>
      <c r="I98" s="9"/>
      <c r="J98" s="9"/>
      <c r="K98" s="9"/>
      <c r="L98" s="9"/>
    </row>
    <row r="99" spans="2:12" x14ac:dyDescent="0.25">
      <c r="B99" s="9"/>
      <c r="C99" s="9"/>
      <c r="D99" s="9"/>
      <c r="E99" s="9"/>
      <c r="F99" s="9"/>
      <c r="G99" s="9"/>
      <c r="H99" s="9"/>
      <c r="I99" s="9"/>
      <c r="J99" s="9"/>
      <c r="K99" s="9"/>
      <c r="L99" s="9"/>
    </row>
    <row r="100" spans="2:12" x14ac:dyDescent="0.25">
      <c r="B100" s="9"/>
      <c r="C100" s="9"/>
      <c r="D100" s="9"/>
      <c r="E100" s="9"/>
      <c r="F100" s="9"/>
      <c r="G100" s="9"/>
      <c r="H100" s="9"/>
      <c r="I100" s="9"/>
      <c r="J100" s="9"/>
      <c r="K100" s="9"/>
      <c r="L100" s="9"/>
    </row>
    <row r="101" spans="2:12" x14ac:dyDescent="0.25">
      <c r="B101" s="9"/>
      <c r="C101" s="9"/>
      <c r="D101" s="9"/>
      <c r="E101" s="9"/>
      <c r="F101" s="9"/>
      <c r="G101" s="9"/>
      <c r="H101" s="9"/>
      <c r="I101" s="9"/>
      <c r="J101" s="9"/>
      <c r="K101" s="9"/>
      <c r="L101" s="9"/>
    </row>
    <row r="102" spans="2:12" x14ac:dyDescent="0.25">
      <c r="B102" s="9"/>
      <c r="C102" s="9"/>
      <c r="D102" s="9"/>
      <c r="E102" s="9"/>
      <c r="F102" s="9"/>
      <c r="G102" s="9"/>
      <c r="H102" s="9"/>
      <c r="I102" s="9"/>
      <c r="J102" s="9"/>
      <c r="K102" s="9"/>
      <c r="L102" s="9"/>
    </row>
    <row r="103" spans="2:12" x14ac:dyDescent="0.25">
      <c r="B103" s="9"/>
      <c r="C103" s="9"/>
      <c r="D103" s="9"/>
      <c r="E103" s="9"/>
      <c r="F103" s="9"/>
      <c r="G103" s="9"/>
      <c r="H103" s="9"/>
      <c r="I103" s="9"/>
      <c r="J103" s="9"/>
      <c r="K103" s="9"/>
      <c r="L103" s="9"/>
    </row>
    <row r="104" spans="2:12" x14ac:dyDescent="0.25">
      <c r="B104" s="9"/>
      <c r="C104" s="9"/>
      <c r="D104" s="9"/>
      <c r="E104" s="9"/>
      <c r="F104" s="9"/>
      <c r="G104" s="9"/>
      <c r="H104" s="9"/>
      <c r="I104" s="9"/>
      <c r="J104" s="9"/>
      <c r="K104" s="9"/>
      <c r="L104" s="9"/>
    </row>
    <row r="105" spans="2:12" x14ac:dyDescent="0.25">
      <c r="B105" s="9"/>
      <c r="C105" s="9"/>
      <c r="D105" s="9"/>
      <c r="E105" s="9"/>
      <c r="F105" s="9"/>
      <c r="G105" s="9"/>
      <c r="H105" s="9"/>
      <c r="I105" s="9"/>
      <c r="J105" s="9"/>
      <c r="K105" s="9"/>
      <c r="L105" s="9"/>
    </row>
    <row r="106" spans="2:12" x14ac:dyDescent="0.25">
      <c r="B106" s="9"/>
      <c r="C106" s="9"/>
      <c r="D106" s="9"/>
      <c r="E106" s="9"/>
      <c r="F106" s="9"/>
      <c r="G106" s="9"/>
      <c r="H106" s="9"/>
      <c r="I106" s="9"/>
      <c r="J106" s="9"/>
      <c r="K106" s="9"/>
      <c r="L106" s="9"/>
    </row>
    <row r="107" spans="2:12" x14ac:dyDescent="0.25">
      <c r="B107" s="9"/>
      <c r="C107" s="9"/>
      <c r="D107" s="9"/>
      <c r="E107" s="9"/>
      <c r="F107" s="9"/>
      <c r="G107" s="9"/>
      <c r="H107" s="9"/>
      <c r="I107" s="9"/>
      <c r="J107" s="9"/>
      <c r="K107" s="9"/>
      <c r="L107" s="9"/>
    </row>
    <row r="108" spans="2:12" x14ac:dyDescent="0.25">
      <c r="B108" s="9"/>
      <c r="C108" s="9"/>
      <c r="D108" s="9"/>
      <c r="E108" s="9"/>
      <c r="F108" s="9"/>
      <c r="G108" s="9"/>
      <c r="H108" s="9"/>
      <c r="I108" s="9"/>
      <c r="J108" s="9"/>
      <c r="K108" s="9"/>
      <c r="L108" s="9"/>
    </row>
    <row r="109" spans="2:12" x14ac:dyDescent="0.25">
      <c r="B109" s="9"/>
      <c r="C109" s="9"/>
      <c r="D109" s="9"/>
      <c r="E109" s="9"/>
      <c r="F109" s="9"/>
      <c r="G109" s="9"/>
      <c r="H109" s="9"/>
      <c r="I109" s="9"/>
      <c r="J109" s="9"/>
      <c r="K109" s="9"/>
      <c r="L109" s="9"/>
    </row>
    <row r="110" spans="2:12" x14ac:dyDescent="0.25">
      <c r="B110" s="9"/>
      <c r="C110" s="9"/>
      <c r="D110" s="9"/>
      <c r="E110" s="9"/>
      <c r="F110" s="9"/>
      <c r="G110" s="9"/>
      <c r="H110" s="9"/>
      <c r="I110" s="9"/>
      <c r="J110" s="9"/>
      <c r="K110" s="9"/>
      <c r="L110" s="9"/>
    </row>
    <row r="111" spans="2:12" x14ac:dyDescent="0.25">
      <c r="B111" s="9"/>
      <c r="C111" s="9"/>
      <c r="D111" s="9"/>
      <c r="E111" s="9"/>
      <c r="F111" s="9"/>
      <c r="G111" s="9"/>
      <c r="H111" s="9"/>
      <c r="I111" s="9"/>
      <c r="J111" s="9"/>
      <c r="K111" s="9"/>
      <c r="L111" s="9"/>
    </row>
    <row r="112" spans="2:12" x14ac:dyDescent="0.25">
      <c r="B112" s="9"/>
      <c r="C112" s="9"/>
      <c r="D112" s="9"/>
      <c r="E112" s="9"/>
      <c r="F112" s="9"/>
      <c r="G112" s="9"/>
      <c r="H112" s="9"/>
      <c r="I112" s="9"/>
      <c r="J112" s="9"/>
      <c r="K112" s="9"/>
      <c r="L112" s="9"/>
    </row>
    <row r="113" spans="2:12" x14ac:dyDescent="0.25">
      <c r="B113" s="9"/>
      <c r="C113" s="9"/>
      <c r="D113" s="9"/>
      <c r="E113" s="9"/>
      <c r="F113" s="9"/>
      <c r="G113" s="9"/>
      <c r="H113" s="9"/>
      <c r="I113" s="9"/>
      <c r="J113" s="9"/>
      <c r="K113" s="9"/>
      <c r="L113" s="9"/>
    </row>
    <row r="114" spans="2:12" x14ac:dyDescent="0.25">
      <c r="B114" s="9"/>
      <c r="C114" s="9"/>
      <c r="D114" s="9"/>
      <c r="E114" s="9"/>
      <c r="F114" s="9"/>
      <c r="G114" s="9"/>
      <c r="H114" s="9"/>
      <c r="I114" s="9"/>
      <c r="J114" s="9"/>
      <c r="K114" s="9"/>
      <c r="L114" s="9"/>
    </row>
    <row r="115" spans="2:12" x14ac:dyDescent="0.25">
      <c r="B115" s="9"/>
      <c r="C115" s="9"/>
      <c r="D115" s="9"/>
      <c r="E115" s="9"/>
      <c r="F115" s="9"/>
      <c r="G115" s="9"/>
      <c r="H115" s="9"/>
      <c r="I115" s="9"/>
      <c r="J115" s="9"/>
      <c r="K115" s="9"/>
      <c r="L115" s="9"/>
    </row>
    <row r="116" spans="2:12" x14ac:dyDescent="0.25">
      <c r="B116" s="9"/>
      <c r="C116" s="9"/>
      <c r="D116" s="9"/>
      <c r="E116" s="9"/>
      <c r="F116" s="9"/>
      <c r="G116" s="9"/>
      <c r="H116" s="9"/>
      <c r="I116" s="9"/>
      <c r="J116" s="9"/>
      <c r="K116" s="9"/>
      <c r="L116" s="9"/>
    </row>
    <row r="117" spans="2:12" x14ac:dyDescent="0.25">
      <c r="B117" s="9"/>
      <c r="C117" s="9"/>
      <c r="D117" s="9"/>
      <c r="E117" s="9"/>
      <c r="F117" s="9"/>
      <c r="G117" s="9"/>
      <c r="H117" s="9"/>
      <c r="I117" s="9"/>
      <c r="J117" s="9"/>
      <c r="K117" s="9"/>
      <c r="L117" s="9"/>
    </row>
    <row r="118" spans="2:12" x14ac:dyDescent="0.25">
      <c r="B118" s="9"/>
      <c r="C118" s="9"/>
      <c r="D118" s="9"/>
      <c r="E118" s="9"/>
      <c r="F118" s="9"/>
      <c r="G118" s="9"/>
      <c r="H118" s="9"/>
      <c r="I118" s="9"/>
      <c r="J118" s="9"/>
      <c r="K118" s="9"/>
      <c r="L118" s="9"/>
    </row>
    <row r="119" spans="2:12" x14ac:dyDescent="0.25">
      <c r="B119" s="9"/>
      <c r="C119" s="9"/>
      <c r="D119" s="9"/>
      <c r="E119" s="9"/>
      <c r="F119" s="9"/>
      <c r="G119" s="9"/>
      <c r="H119" s="9"/>
      <c r="I119" s="9"/>
      <c r="J119" s="9"/>
      <c r="K119" s="9"/>
      <c r="L119" s="9"/>
    </row>
    <row r="120" spans="2:12" x14ac:dyDescent="0.25">
      <c r="B120" s="9"/>
      <c r="C120" s="9"/>
      <c r="D120" s="9"/>
      <c r="E120" s="9"/>
      <c r="F120" s="9"/>
      <c r="G120" s="9"/>
      <c r="H120" s="9"/>
      <c r="I120" s="9"/>
      <c r="J120" s="9"/>
      <c r="K120" s="9"/>
      <c r="L120" s="9"/>
    </row>
    <row r="121" spans="2:12" x14ac:dyDescent="0.25">
      <c r="B121" s="9"/>
      <c r="C121" s="9"/>
      <c r="D121" s="9"/>
      <c r="E121" s="9"/>
      <c r="F121" s="9"/>
      <c r="G121" s="9"/>
      <c r="H121" s="9"/>
      <c r="I121" s="9"/>
      <c r="J121" s="9"/>
      <c r="K121" s="9"/>
      <c r="L121" s="9"/>
    </row>
    <row r="122" spans="2:12" x14ac:dyDescent="0.25">
      <c r="B122" s="9"/>
      <c r="C122" s="9"/>
      <c r="D122" s="9"/>
      <c r="E122" s="9"/>
      <c r="F122" s="9"/>
      <c r="G122" s="9"/>
      <c r="H122" s="9"/>
      <c r="I122" s="9"/>
      <c r="J122" s="9"/>
      <c r="K122" s="9"/>
      <c r="L122" s="9"/>
    </row>
    <row r="123" spans="2:12" x14ac:dyDescent="0.25">
      <c r="B123" s="9"/>
      <c r="C123" s="9"/>
      <c r="D123" s="9"/>
      <c r="E123" s="9"/>
      <c r="F123" s="9"/>
      <c r="G123" s="9"/>
      <c r="H123" s="9"/>
      <c r="I123" s="9"/>
      <c r="J123" s="9"/>
      <c r="K123" s="9"/>
      <c r="L123" s="9"/>
    </row>
    <row r="124" spans="2:12" x14ac:dyDescent="0.25">
      <c r="B124" s="9"/>
      <c r="C124" s="9"/>
      <c r="D124" s="9"/>
      <c r="E124" s="9"/>
      <c r="F124" s="9"/>
      <c r="G124" s="9"/>
      <c r="H124" s="9"/>
      <c r="I124" s="9"/>
      <c r="J124" s="9"/>
      <c r="K124" s="9"/>
      <c r="L124" s="9"/>
    </row>
    <row r="125" spans="2:12" x14ac:dyDescent="0.25">
      <c r="B125" s="9"/>
      <c r="C125" s="9"/>
      <c r="D125" s="9"/>
      <c r="E125" s="9"/>
      <c r="F125" s="9"/>
      <c r="G125" s="9"/>
      <c r="H125" s="9"/>
      <c r="I125" s="9"/>
      <c r="J125" s="9"/>
      <c r="K125" s="9"/>
      <c r="L125" s="9"/>
    </row>
    <row r="126" spans="2:12" x14ac:dyDescent="0.25">
      <c r="B126" s="9"/>
      <c r="C126" s="9"/>
      <c r="D126" s="9"/>
      <c r="E126" s="9"/>
      <c r="F126" s="9"/>
      <c r="G126" s="9"/>
      <c r="H126" s="9"/>
      <c r="I126" s="9"/>
      <c r="J126" s="9"/>
      <c r="K126" s="9"/>
      <c r="L126" s="9"/>
    </row>
    <row r="127" spans="2:12" x14ac:dyDescent="0.25">
      <c r="B127" s="9"/>
      <c r="C127" s="9"/>
      <c r="D127" s="9"/>
      <c r="E127" s="9"/>
      <c r="F127" s="9"/>
      <c r="G127" s="9"/>
      <c r="H127" s="9"/>
      <c r="I127" s="9"/>
      <c r="J127" s="9"/>
      <c r="K127" s="9"/>
      <c r="L127" s="9"/>
    </row>
    <row r="128" spans="2:12" x14ac:dyDescent="0.25">
      <c r="B128" s="9"/>
      <c r="C128" s="9"/>
      <c r="D128" s="9"/>
      <c r="E128" s="9"/>
      <c r="F128" s="9"/>
      <c r="G128" s="9"/>
      <c r="H128" s="9"/>
      <c r="I128" s="9"/>
      <c r="J128" s="9"/>
      <c r="K128" s="9"/>
      <c r="L128" s="9"/>
    </row>
    <row r="129" spans="2:12" x14ac:dyDescent="0.25">
      <c r="B129" s="9"/>
      <c r="C129" s="9"/>
      <c r="D129" s="9"/>
      <c r="E129" s="9"/>
      <c r="F129" s="9"/>
      <c r="G129" s="9"/>
      <c r="H129" s="9"/>
      <c r="I129" s="9"/>
      <c r="J129" s="9"/>
      <c r="K129" s="9"/>
      <c r="L129" s="9"/>
    </row>
    <row r="130" spans="2:12" x14ac:dyDescent="0.25">
      <c r="B130" s="9"/>
      <c r="C130" s="9"/>
      <c r="D130" s="9"/>
      <c r="E130" s="9"/>
      <c r="F130" s="9"/>
      <c r="G130" s="9"/>
      <c r="H130" s="9"/>
      <c r="I130" s="9"/>
      <c r="J130" s="9"/>
      <c r="K130" s="9"/>
      <c r="L130" s="9"/>
    </row>
    <row r="131" spans="2:12" x14ac:dyDescent="0.25">
      <c r="B131" s="9"/>
      <c r="C131" s="9"/>
      <c r="D131" s="9"/>
      <c r="E131" s="9"/>
      <c r="F131" s="9"/>
      <c r="G131" s="9"/>
      <c r="H131" s="9"/>
      <c r="I131" s="9"/>
      <c r="J131" s="9"/>
      <c r="K131" s="9"/>
      <c r="L131" s="9"/>
    </row>
    <row r="132" spans="2:12" x14ac:dyDescent="0.25">
      <c r="B132" s="9"/>
      <c r="C132" s="9"/>
      <c r="D132" s="9"/>
      <c r="E132" s="9"/>
      <c r="F132" s="9"/>
      <c r="G132" s="9"/>
      <c r="H132" s="9"/>
      <c r="I132" s="9"/>
      <c r="J132" s="9"/>
      <c r="K132" s="9"/>
      <c r="L132" s="9"/>
    </row>
    <row r="133" spans="2:12" x14ac:dyDescent="0.25">
      <c r="B133" s="9"/>
      <c r="C133" s="9"/>
      <c r="D133" s="9"/>
      <c r="E133" s="9"/>
      <c r="F133" s="9"/>
      <c r="G133" s="9"/>
      <c r="H133" s="9"/>
      <c r="I133" s="9"/>
      <c r="J133" s="9"/>
      <c r="K133" s="9"/>
      <c r="L133" s="9"/>
    </row>
    <row r="134" spans="2:12" x14ac:dyDescent="0.25">
      <c r="B134" s="9"/>
      <c r="C134" s="9"/>
      <c r="D134" s="9"/>
      <c r="E134" s="9"/>
      <c r="F134" s="9"/>
      <c r="G134" s="9"/>
      <c r="H134" s="9"/>
      <c r="I134" s="9"/>
      <c r="J134" s="9"/>
      <c r="K134" s="9"/>
      <c r="L134" s="9"/>
    </row>
    <row r="135" spans="2:12" x14ac:dyDescent="0.25">
      <c r="B135" s="9"/>
      <c r="C135" s="9"/>
      <c r="D135" s="9"/>
      <c r="E135" s="9"/>
      <c r="F135" s="9"/>
      <c r="G135" s="9"/>
      <c r="H135" s="9"/>
      <c r="I135" s="9"/>
      <c r="J135" s="9"/>
      <c r="K135" s="9"/>
      <c r="L135" s="9"/>
    </row>
    <row r="136" spans="2:12" x14ac:dyDescent="0.25">
      <c r="B136" s="9"/>
      <c r="C136" s="9"/>
      <c r="D136" s="9"/>
      <c r="E136" s="9"/>
      <c r="F136" s="9"/>
      <c r="G136" s="9"/>
      <c r="H136" s="9"/>
      <c r="I136" s="9"/>
      <c r="J136" s="9"/>
      <c r="K136" s="9"/>
      <c r="L136" s="9"/>
    </row>
    <row r="137" spans="2:12" x14ac:dyDescent="0.25">
      <c r="B137" s="9"/>
      <c r="C137" s="9"/>
      <c r="D137" s="9"/>
      <c r="E137" s="9"/>
      <c r="F137" s="9"/>
      <c r="G137" s="9"/>
      <c r="H137" s="9"/>
      <c r="I137" s="9"/>
      <c r="J137" s="9"/>
      <c r="K137" s="9"/>
      <c r="L137" s="9"/>
    </row>
    <row r="138" spans="2:12" x14ac:dyDescent="0.25">
      <c r="B138" s="9"/>
      <c r="C138" s="9"/>
      <c r="D138" s="9"/>
      <c r="E138" s="9"/>
      <c r="F138" s="9"/>
      <c r="G138" s="9"/>
      <c r="H138" s="9"/>
      <c r="I138" s="9"/>
      <c r="J138" s="9"/>
      <c r="K138" s="9"/>
      <c r="L138" s="9"/>
    </row>
    <row r="139" spans="2:12" x14ac:dyDescent="0.25">
      <c r="B139" s="9"/>
      <c r="C139" s="9"/>
      <c r="D139" s="9"/>
      <c r="E139" s="9"/>
      <c r="F139" s="9"/>
      <c r="G139" s="9"/>
      <c r="H139" s="9"/>
      <c r="I139" s="9"/>
      <c r="J139" s="9"/>
      <c r="K139" s="9"/>
      <c r="L139" s="9"/>
    </row>
    <row r="140" spans="2:12" x14ac:dyDescent="0.25">
      <c r="B140" s="9"/>
      <c r="C140" s="9"/>
      <c r="D140" s="9"/>
      <c r="E140" s="9"/>
      <c r="F140" s="9"/>
      <c r="G140" s="9"/>
      <c r="H140" s="9"/>
      <c r="I140" s="9"/>
      <c r="J140" s="9"/>
      <c r="K140" s="9"/>
      <c r="L140" s="9"/>
    </row>
    <row r="141" spans="2:12" x14ac:dyDescent="0.25">
      <c r="B141" s="9"/>
      <c r="C141" s="9"/>
      <c r="D141" s="9"/>
      <c r="E141" s="9"/>
      <c r="F141" s="9"/>
      <c r="G141" s="9"/>
      <c r="H141" s="9"/>
      <c r="I141" s="9"/>
      <c r="J141" s="9"/>
      <c r="K141" s="9"/>
      <c r="L141" s="9"/>
    </row>
    <row r="142" spans="2:12" x14ac:dyDescent="0.25">
      <c r="B142" s="9"/>
      <c r="C142" s="9"/>
      <c r="D142" s="9"/>
      <c r="E142" s="9"/>
      <c r="F142" s="9"/>
      <c r="G142" s="9"/>
      <c r="H142" s="9"/>
      <c r="I142" s="9"/>
      <c r="J142" s="9"/>
      <c r="K142" s="9"/>
      <c r="L142" s="9"/>
    </row>
    <row r="143" spans="2:12" x14ac:dyDescent="0.25">
      <c r="B143" s="9"/>
      <c r="C143" s="9"/>
      <c r="D143" s="9"/>
      <c r="E143" s="9"/>
      <c r="F143" s="9"/>
      <c r="G143" s="9"/>
      <c r="H143" s="9"/>
      <c r="I143" s="9"/>
      <c r="J143" s="9"/>
      <c r="K143" s="9"/>
      <c r="L143" s="9"/>
    </row>
    <row r="144" spans="2:12" x14ac:dyDescent="0.25">
      <c r="B144" s="9"/>
      <c r="C144" s="9"/>
      <c r="D144" s="9"/>
      <c r="E144" s="9"/>
      <c r="F144" s="9"/>
      <c r="G144" s="9"/>
      <c r="H144" s="9"/>
      <c r="I144" s="9"/>
      <c r="J144" s="9"/>
      <c r="K144" s="9"/>
      <c r="L144" s="9"/>
    </row>
    <row r="145" spans="2:12" x14ac:dyDescent="0.25">
      <c r="B145" s="9"/>
      <c r="C145" s="9"/>
      <c r="D145" s="9"/>
      <c r="E145" s="9"/>
      <c r="F145" s="9"/>
      <c r="G145" s="9"/>
      <c r="H145" s="9"/>
      <c r="I145" s="9"/>
      <c r="J145" s="9"/>
      <c r="K145" s="9"/>
      <c r="L145" s="9"/>
    </row>
    <row r="146" spans="2:12" x14ac:dyDescent="0.25">
      <c r="B146" s="9"/>
      <c r="C146" s="9"/>
      <c r="D146" s="9"/>
      <c r="E146" s="9"/>
      <c r="F146" s="9"/>
      <c r="G146" s="9"/>
      <c r="H146" s="9"/>
      <c r="I146" s="9"/>
      <c r="J146" s="9"/>
      <c r="K146" s="9"/>
      <c r="L146" s="9"/>
    </row>
    <row r="147" spans="2:12" x14ac:dyDescent="0.25">
      <c r="B147" s="9"/>
      <c r="C147" s="9"/>
      <c r="D147" s="9"/>
      <c r="E147" s="9"/>
      <c r="F147" s="9"/>
      <c r="G147" s="9"/>
      <c r="H147" s="9"/>
      <c r="I147" s="9"/>
      <c r="J147" s="9"/>
      <c r="K147" s="9"/>
      <c r="L147" s="9"/>
    </row>
    <row r="148" spans="2:12" x14ac:dyDescent="0.25">
      <c r="B148" s="9"/>
      <c r="C148" s="9"/>
      <c r="D148" s="9"/>
      <c r="E148" s="9"/>
      <c r="F148" s="9"/>
      <c r="G148" s="9"/>
      <c r="H148" s="9"/>
      <c r="I148" s="9"/>
      <c r="J148" s="9"/>
      <c r="K148" s="9"/>
      <c r="L148" s="9"/>
    </row>
    <row r="149" spans="2:12" x14ac:dyDescent="0.25">
      <c r="B149" s="9"/>
      <c r="C149" s="9"/>
      <c r="D149" s="9"/>
      <c r="E149" s="9"/>
      <c r="F149" s="9"/>
      <c r="G149" s="9"/>
      <c r="H149" s="9"/>
      <c r="I149" s="9"/>
      <c r="J149" s="9"/>
      <c r="K149" s="9"/>
      <c r="L149" s="9"/>
    </row>
    <row r="150" spans="2:12" x14ac:dyDescent="0.25">
      <c r="B150" s="9"/>
      <c r="C150" s="9"/>
      <c r="D150" s="9"/>
      <c r="E150" s="9"/>
      <c r="F150" s="9"/>
      <c r="G150" s="9"/>
      <c r="H150" s="9"/>
      <c r="I150" s="9"/>
      <c r="J150" s="9"/>
      <c r="K150" s="9"/>
      <c r="L150" s="9"/>
    </row>
    <row r="151" spans="2:12" x14ac:dyDescent="0.25">
      <c r="B151" s="9"/>
      <c r="C151" s="9"/>
      <c r="D151" s="9"/>
      <c r="E151" s="9"/>
      <c r="F151" s="9"/>
      <c r="G151" s="9"/>
      <c r="H151" s="9"/>
      <c r="I151" s="9"/>
      <c r="J151" s="9"/>
      <c r="K151" s="9"/>
      <c r="L151" s="9"/>
    </row>
    <row r="152" spans="2:12" x14ac:dyDescent="0.25">
      <c r="B152" s="9"/>
      <c r="C152" s="9"/>
      <c r="D152" s="9"/>
      <c r="E152" s="9"/>
      <c r="F152" s="9"/>
      <c r="G152" s="9"/>
      <c r="H152" s="9"/>
      <c r="I152" s="9"/>
      <c r="J152" s="9"/>
      <c r="K152" s="9"/>
      <c r="L152" s="9"/>
    </row>
    <row r="153" spans="2:12" x14ac:dyDescent="0.25">
      <c r="B153" s="9"/>
      <c r="C153" s="9"/>
      <c r="D153" s="9"/>
      <c r="E153" s="9"/>
      <c r="F153" s="9"/>
      <c r="G153" s="9"/>
      <c r="H153" s="9"/>
      <c r="I153" s="9"/>
      <c r="J153" s="9"/>
      <c r="K153" s="9"/>
      <c r="L153" s="9"/>
    </row>
    <row r="154" spans="2:12" x14ac:dyDescent="0.25">
      <c r="B154" s="9"/>
      <c r="C154" s="9"/>
      <c r="D154" s="9"/>
      <c r="E154" s="9"/>
      <c r="F154" s="9"/>
      <c r="G154" s="9"/>
      <c r="H154" s="9"/>
      <c r="I154" s="9"/>
      <c r="J154" s="9"/>
      <c r="K154" s="9"/>
      <c r="L154" s="9"/>
    </row>
    <row r="155" spans="2:12" x14ac:dyDescent="0.25">
      <c r="B155" s="9"/>
      <c r="C155" s="9"/>
      <c r="D155" s="9"/>
      <c r="E155" s="9"/>
      <c r="F155" s="9"/>
      <c r="G155" s="9"/>
      <c r="H155" s="9"/>
      <c r="I155" s="9"/>
      <c r="J155" s="9"/>
      <c r="K155" s="9"/>
      <c r="L155" s="9"/>
    </row>
    <row r="156" spans="2:12" x14ac:dyDescent="0.25">
      <c r="B156" s="9"/>
      <c r="C156" s="9"/>
      <c r="D156" s="9"/>
      <c r="E156" s="9"/>
      <c r="F156" s="9"/>
      <c r="G156" s="9"/>
      <c r="H156" s="9"/>
      <c r="I156" s="9"/>
      <c r="J156" s="9"/>
      <c r="K156" s="9"/>
      <c r="L156" s="9"/>
    </row>
    <row r="157" spans="2:12" x14ac:dyDescent="0.25">
      <c r="B157" s="9"/>
      <c r="C157" s="9"/>
      <c r="D157" s="9"/>
      <c r="E157" s="9"/>
      <c r="F157" s="9"/>
      <c r="G157" s="9"/>
      <c r="H157" s="9"/>
      <c r="I157" s="9"/>
      <c r="J157" s="9"/>
      <c r="K157" s="9"/>
      <c r="L157" s="9"/>
    </row>
    <row r="158" spans="2:12" x14ac:dyDescent="0.25">
      <c r="B158" s="9"/>
      <c r="C158" s="9"/>
      <c r="D158" s="9"/>
      <c r="E158" s="9"/>
      <c r="F158" s="9"/>
      <c r="G158" s="9"/>
      <c r="H158" s="9"/>
      <c r="I158" s="9"/>
      <c r="J158" s="9"/>
      <c r="K158" s="9"/>
      <c r="L158" s="9"/>
    </row>
    <row r="159" spans="2:12" x14ac:dyDescent="0.25">
      <c r="B159" s="9"/>
      <c r="C159" s="9"/>
      <c r="D159" s="9"/>
      <c r="E159" s="9"/>
      <c r="F159" s="9"/>
      <c r="G159" s="9"/>
      <c r="H159" s="9"/>
      <c r="I159" s="9"/>
      <c r="J159" s="9"/>
      <c r="K159" s="9"/>
      <c r="L159" s="9"/>
    </row>
    <row r="160" spans="2:12" x14ac:dyDescent="0.25">
      <c r="B160" s="9"/>
      <c r="C160" s="9"/>
      <c r="D160" s="9"/>
      <c r="E160" s="9"/>
      <c r="F160" s="9"/>
      <c r="G160" s="9"/>
      <c r="H160" s="9"/>
      <c r="I160" s="9"/>
      <c r="J160" s="9"/>
      <c r="K160" s="9"/>
      <c r="L160" s="9"/>
    </row>
    <row r="161" spans="2:12" x14ac:dyDescent="0.25">
      <c r="B161" s="9"/>
      <c r="C161" s="9"/>
      <c r="D161" s="9"/>
      <c r="E161" s="9"/>
      <c r="F161" s="9"/>
      <c r="G161" s="9"/>
      <c r="H161" s="9"/>
      <c r="I161" s="9"/>
      <c r="J161" s="9"/>
      <c r="K161" s="9"/>
      <c r="L161" s="9"/>
    </row>
    <row r="162" spans="2:12" x14ac:dyDescent="0.25">
      <c r="B162" s="9"/>
      <c r="C162" s="9"/>
      <c r="D162" s="9"/>
      <c r="E162" s="9"/>
      <c r="F162" s="9"/>
      <c r="G162" s="9"/>
      <c r="H162" s="9"/>
      <c r="I162" s="9"/>
      <c r="J162" s="9"/>
      <c r="K162" s="9"/>
      <c r="L162" s="9"/>
    </row>
    <row r="163" spans="2:12" x14ac:dyDescent="0.25">
      <c r="B163" s="9"/>
      <c r="C163" s="9"/>
      <c r="D163" s="9"/>
      <c r="E163" s="9"/>
      <c r="F163" s="9"/>
      <c r="G163" s="9"/>
      <c r="H163" s="9"/>
      <c r="I163" s="9"/>
      <c r="J163" s="9"/>
      <c r="K163" s="9"/>
      <c r="L163" s="9"/>
    </row>
    <row r="164" spans="2:12" x14ac:dyDescent="0.25">
      <c r="B164" s="9"/>
      <c r="C164" s="9"/>
      <c r="D164" s="9"/>
      <c r="E164" s="9"/>
      <c r="F164" s="9"/>
      <c r="G164" s="9"/>
      <c r="H164" s="9"/>
      <c r="I164" s="9"/>
      <c r="J164" s="9"/>
      <c r="K164" s="9"/>
      <c r="L164" s="9"/>
    </row>
    <row r="165" spans="2:12" x14ac:dyDescent="0.25">
      <c r="B165" s="9"/>
      <c r="C165" s="9"/>
      <c r="D165" s="9"/>
      <c r="E165" s="9"/>
      <c r="F165" s="9"/>
      <c r="G165" s="9"/>
      <c r="H165" s="9"/>
      <c r="I165" s="9"/>
      <c r="J165" s="9"/>
      <c r="K165" s="9"/>
      <c r="L165" s="9"/>
    </row>
    <row r="166" spans="2:12" x14ac:dyDescent="0.25">
      <c r="B166" s="9"/>
      <c r="C166" s="9"/>
      <c r="D166" s="9"/>
      <c r="E166" s="9"/>
      <c r="F166" s="9"/>
      <c r="G166" s="9"/>
      <c r="H166" s="9"/>
      <c r="I166" s="9"/>
      <c r="J166" s="9"/>
      <c r="K166" s="9"/>
      <c r="L166" s="9"/>
    </row>
    <row r="167" spans="2:12" x14ac:dyDescent="0.25">
      <c r="B167" s="9"/>
      <c r="C167" s="9"/>
      <c r="D167" s="9"/>
      <c r="E167" s="9"/>
      <c r="F167" s="9"/>
      <c r="G167" s="9"/>
      <c r="H167" s="9"/>
      <c r="I167" s="9"/>
      <c r="J167" s="9"/>
      <c r="K167" s="9"/>
      <c r="L167" s="9"/>
    </row>
    <row r="168" spans="2:12" x14ac:dyDescent="0.25">
      <c r="B168" s="9"/>
      <c r="C168" s="9"/>
      <c r="D168" s="9"/>
      <c r="E168" s="9"/>
      <c r="F168" s="9"/>
      <c r="G168" s="9"/>
      <c r="H168" s="9"/>
      <c r="I168" s="9"/>
      <c r="J168" s="9"/>
      <c r="K168" s="9"/>
      <c r="L168" s="9"/>
    </row>
    <row r="169" spans="2:12" x14ac:dyDescent="0.25">
      <c r="B169" s="9"/>
      <c r="C169" s="9"/>
      <c r="D169" s="9"/>
      <c r="E169" s="9"/>
      <c r="F169" s="9"/>
      <c r="G169" s="9"/>
      <c r="H169" s="9"/>
      <c r="I169" s="9"/>
      <c r="J169" s="9"/>
      <c r="K169" s="9"/>
      <c r="L169" s="9"/>
    </row>
    <row r="170" spans="2:12" x14ac:dyDescent="0.25">
      <c r="B170" s="9"/>
      <c r="C170" s="9"/>
      <c r="D170" s="9"/>
      <c r="E170" s="9"/>
      <c r="F170" s="9"/>
      <c r="G170" s="9"/>
      <c r="H170" s="9"/>
      <c r="I170" s="9"/>
      <c r="J170" s="9"/>
      <c r="K170" s="9"/>
      <c r="L170" s="9"/>
    </row>
    <row r="171" spans="2:12" x14ac:dyDescent="0.25">
      <c r="B171" s="9"/>
      <c r="C171" s="9"/>
      <c r="D171" s="9"/>
      <c r="E171" s="9"/>
      <c r="F171" s="9"/>
      <c r="G171" s="9"/>
      <c r="H171" s="9"/>
      <c r="I171" s="9"/>
      <c r="J171" s="9"/>
      <c r="K171" s="9"/>
      <c r="L171" s="9"/>
    </row>
    <row r="172" spans="2:12" x14ac:dyDescent="0.25">
      <c r="B172" s="9"/>
      <c r="C172" s="9"/>
      <c r="D172" s="9"/>
      <c r="E172" s="9"/>
      <c r="F172" s="9"/>
      <c r="G172" s="9"/>
      <c r="H172" s="9"/>
      <c r="I172" s="9"/>
      <c r="J172" s="9"/>
      <c r="K172" s="9"/>
      <c r="L172" s="9"/>
    </row>
    <row r="173" spans="2:12" x14ac:dyDescent="0.25">
      <c r="B173" s="9"/>
      <c r="C173" s="9"/>
      <c r="D173" s="9"/>
      <c r="E173" s="9"/>
      <c r="F173" s="9"/>
      <c r="G173" s="9"/>
      <c r="H173" s="9"/>
      <c r="I173" s="9"/>
      <c r="J173" s="9"/>
      <c r="K173" s="9"/>
      <c r="L173" s="9"/>
    </row>
    <row r="174" spans="2:12" x14ac:dyDescent="0.25">
      <c r="B174" s="9"/>
      <c r="C174" s="9"/>
      <c r="D174" s="9"/>
      <c r="E174" s="9"/>
      <c r="F174" s="9"/>
      <c r="G174" s="9"/>
      <c r="H174" s="9"/>
      <c r="I174" s="9"/>
      <c r="J174" s="9"/>
      <c r="K174" s="9"/>
      <c r="L174" s="9"/>
    </row>
    <row r="175" spans="2:12" x14ac:dyDescent="0.25">
      <c r="B175" s="9"/>
      <c r="C175" s="9"/>
      <c r="D175" s="9"/>
      <c r="E175" s="9"/>
      <c r="F175" s="9"/>
      <c r="G175" s="9"/>
      <c r="H175" s="9"/>
      <c r="I175" s="9"/>
      <c r="J175" s="9"/>
      <c r="K175" s="9"/>
      <c r="L175" s="9"/>
    </row>
    <row r="176" spans="2:12" x14ac:dyDescent="0.25">
      <c r="B176" s="9"/>
      <c r="C176" s="9"/>
      <c r="D176" s="9"/>
      <c r="E176" s="9"/>
      <c r="F176" s="9"/>
      <c r="G176" s="9"/>
      <c r="H176" s="9"/>
      <c r="I176" s="9"/>
      <c r="J176" s="9"/>
      <c r="K176" s="9"/>
      <c r="L176" s="9"/>
    </row>
    <row r="177" spans="2:12" x14ac:dyDescent="0.25">
      <c r="B177" s="9"/>
      <c r="C177" s="9"/>
      <c r="D177" s="9"/>
      <c r="E177" s="9"/>
      <c r="F177" s="9"/>
      <c r="G177" s="9"/>
      <c r="H177" s="9"/>
      <c r="I177" s="9"/>
      <c r="J177" s="9"/>
      <c r="K177" s="9"/>
      <c r="L177" s="9"/>
    </row>
    <row r="178" spans="2:12" x14ac:dyDescent="0.25">
      <c r="B178" s="9"/>
      <c r="C178" s="9"/>
      <c r="D178" s="9"/>
      <c r="E178" s="9"/>
      <c r="F178" s="9"/>
      <c r="G178" s="9"/>
      <c r="H178" s="9"/>
      <c r="I178" s="9"/>
      <c r="J178" s="9"/>
      <c r="K178" s="9"/>
      <c r="L178" s="9"/>
    </row>
    <row r="179" spans="2:12" x14ac:dyDescent="0.25">
      <c r="B179" s="9"/>
      <c r="C179" s="9"/>
      <c r="D179" s="9"/>
      <c r="E179" s="9"/>
      <c r="F179" s="9"/>
      <c r="G179" s="9"/>
      <c r="H179" s="9"/>
      <c r="I179" s="9"/>
      <c r="J179" s="9"/>
      <c r="K179" s="9"/>
      <c r="L179" s="9"/>
    </row>
    <row r="180" spans="2:12" x14ac:dyDescent="0.25">
      <c r="B180" s="9"/>
      <c r="C180" s="9"/>
      <c r="D180" s="9"/>
      <c r="E180" s="9"/>
      <c r="F180" s="9"/>
      <c r="G180" s="9"/>
      <c r="H180" s="9"/>
      <c r="I180" s="9"/>
      <c r="J180" s="9"/>
      <c r="K180" s="9"/>
      <c r="L180" s="9"/>
    </row>
    <row r="181" spans="2:12" x14ac:dyDescent="0.25">
      <c r="B181" s="9"/>
      <c r="C181" s="9"/>
      <c r="D181" s="9"/>
      <c r="E181" s="9"/>
      <c r="F181" s="9"/>
      <c r="G181" s="9"/>
      <c r="H181" s="9"/>
      <c r="I181" s="9"/>
      <c r="J181" s="9"/>
      <c r="K181" s="9"/>
      <c r="L181" s="9"/>
    </row>
    <row r="182" spans="2:12" x14ac:dyDescent="0.25">
      <c r="B182" s="9"/>
      <c r="C182" s="9"/>
      <c r="D182" s="9"/>
      <c r="E182" s="9"/>
      <c r="F182" s="9"/>
      <c r="G182" s="9"/>
      <c r="H182" s="9"/>
      <c r="I182" s="9"/>
      <c r="J182" s="9"/>
      <c r="K182" s="9"/>
      <c r="L182" s="9"/>
    </row>
    <row r="183" spans="2:12" x14ac:dyDescent="0.25">
      <c r="B183" s="9"/>
      <c r="C183" s="9"/>
      <c r="D183" s="9"/>
      <c r="E183" s="9"/>
      <c r="F183" s="9"/>
      <c r="G183" s="9"/>
      <c r="H183" s="9"/>
      <c r="I183" s="9"/>
      <c r="J183" s="9"/>
      <c r="K183" s="9"/>
      <c r="L183" s="9"/>
    </row>
    <row r="184" spans="2:12" x14ac:dyDescent="0.25">
      <c r="B184" s="9"/>
      <c r="C184" s="9"/>
      <c r="D184" s="9"/>
      <c r="E184" s="9"/>
      <c r="F184" s="9"/>
      <c r="G184" s="9"/>
      <c r="H184" s="9"/>
      <c r="I184" s="9"/>
      <c r="J184" s="9"/>
      <c r="K184" s="9"/>
      <c r="L184" s="9"/>
    </row>
    <row r="185" spans="2:12" x14ac:dyDescent="0.25">
      <c r="B185" s="9"/>
      <c r="C185" s="9"/>
      <c r="D185" s="9"/>
      <c r="E185" s="9"/>
      <c r="F185" s="9"/>
      <c r="G185" s="9"/>
      <c r="H185" s="9"/>
      <c r="I185" s="9"/>
      <c r="J185" s="9"/>
      <c r="K185" s="9"/>
      <c r="L185" s="9"/>
    </row>
    <row r="186" spans="2:12" x14ac:dyDescent="0.25">
      <c r="B186" s="9"/>
      <c r="C186" s="9"/>
      <c r="D186" s="9"/>
      <c r="E186" s="9"/>
      <c r="F186" s="9"/>
      <c r="G186" s="9"/>
      <c r="H186" s="9"/>
      <c r="I186" s="9"/>
      <c r="J186" s="9"/>
      <c r="K186" s="9"/>
      <c r="L186" s="9"/>
    </row>
    <row r="187" spans="2:12" x14ac:dyDescent="0.25">
      <c r="B187" s="9"/>
      <c r="C187" s="9"/>
      <c r="D187" s="9"/>
      <c r="E187" s="9"/>
      <c r="F187" s="9"/>
      <c r="G187" s="9"/>
      <c r="H187" s="9"/>
      <c r="I187" s="9"/>
      <c r="J187" s="9"/>
      <c r="K187" s="9"/>
      <c r="L187" s="9"/>
    </row>
    <row r="188" spans="2:12" x14ac:dyDescent="0.25">
      <c r="B188" s="9"/>
      <c r="C188" s="9"/>
      <c r="D188" s="9"/>
      <c r="E188" s="9"/>
      <c r="F188" s="9"/>
      <c r="G188" s="9"/>
      <c r="H188" s="9"/>
      <c r="I188" s="9"/>
      <c r="J188" s="9"/>
      <c r="K188" s="9"/>
      <c r="L188" s="9"/>
    </row>
    <row r="189" spans="2:12" x14ac:dyDescent="0.25">
      <c r="B189" s="9"/>
      <c r="C189" s="9"/>
      <c r="D189" s="9"/>
      <c r="E189" s="9"/>
      <c r="F189" s="9"/>
      <c r="G189" s="9"/>
      <c r="H189" s="9"/>
      <c r="I189" s="9"/>
      <c r="J189" s="9"/>
      <c r="K189" s="9"/>
      <c r="L189" s="9"/>
    </row>
    <row r="190" spans="2:12" x14ac:dyDescent="0.25">
      <c r="B190" s="9"/>
      <c r="C190" s="9"/>
      <c r="D190" s="9"/>
      <c r="E190" s="9"/>
      <c r="F190" s="9"/>
      <c r="G190" s="9"/>
      <c r="H190" s="9"/>
      <c r="I190" s="9"/>
      <c r="J190" s="9"/>
      <c r="K190" s="9"/>
      <c r="L190" s="9"/>
    </row>
    <row r="191" spans="2:12" x14ac:dyDescent="0.25">
      <c r="B191" s="9"/>
      <c r="C191" s="9"/>
      <c r="D191" s="9"/>
      <c r="E191" s="9"/>
      <c r="F191" s="9"/>
      <c r="G191" s="9"/>
      <c r="H191" s="9"/>
      <c r="I191" s="9"/>
      <c r="J191" s="9"/>
      <c r="K191" s="9"/>
      <c r="L191" s="9"/>
    </row>
    <row r="192" spans="2:12" x14ac:dyDescent="0.25">
      <c r="B192" s="9"/>
      <c r="C192" s="9"/>
      <c r="D192" s="9"/>
      <c r="E192" s="9"/>
      <c r="F192" s="9"/>
      <c r="G192" s="9"/>
      <c r="H192" s="9"/>
      <c r="I192" s="9"/>
      <c r="J192" s="9"/>
      <c r="K192" s="9"/>
      <c r="L192" s="9"/>
    </row>
    <row r="193" spans="2:12" x14ac:dyDescent="0.25">
      <c r="B193" s="9"/>
      <c r="C193" s="9"/>
      <c r="D193" s="9"/>
      <c r="E193" s="9"/>
      <c r="F193" s="9"/>
      <c r="G193" s="9"/>
      <c r="H193" s="9"/>
      <c r="I193" s="9"/>
      <c r="J193" s="9"/>
      <c r="K193" s="9"/>
      <c r="L193" s="9"/>
    </row>
    <row r="194" spans="2:12" x14ac:dyDescent="0.25">
      <c r="B194" s="9"/>
      <c r="C194" s="9"/>
      <c r="D194" s="9"/>
      <c r="E194" s="9"/>
      <c r="F194" s="9"/>
      <c r="G194" s="9"/>
      <c r="H194" s="9"/>
      <c r="I194" s="9"/>
      <c r="J194" s="9"/>
      <c r="K194" s="9"/>
      <c r="L194" s="9"/>
    </row>
    <row r="195" spans="2:12" x14ac:dyDescent="0.25">
      <c r="B195" s="9"/>
      <c r="C195" s="9"/>
      <c r="D195" s="9"/>
      <c r="E195" s="9"/>
      <c r="F195" s="9"/>
      <c r="G195" s="9"/>
      <c r="H195" s="9"/>
      <c r="I195" s="9"/>
      <c r="J195" s="9"/>
      <c r="K195" s="9"/>
      <c r="L195" s="9"/>
    </row>
    <row r="196" spans="2:12" x14ac:dyDescent="0.25">
      <c r="B196" s="9"/>
      <c r="C196" s="9"/>
      <c r="D196" s="9"/>
      <c r="E196" s="9"/>
      <c r="F196" s="9"/>
      <c r="G196" s="9"/>
      <c r="H196" s="9"/>
      <c r="I196" s="9"/>
      <c r="J196" s="9"/>
      <c r="K196" s="9"/>
      <c r="L196" s="9"/>
    </row>
    <row r="197" spans="2:12" x14ac:dyDescent="0.25">
      <c r="B197" s="9"/>
      <c r="C197" s="9"/>
      <c r="D197" s="9"/>
      <c r="E197" s="9"/>
      <c r="F197" s="9"/>
      <c r="G197" s="9"/>
      <c r="H197" s="9"/>
      <c r="I197" s="9"/>
      <c r="J197" s="9"/>
      <c r="K197" s="9"/>
      <c r="L197" s="9"/>
    </row>
    <row r="198" spans="2:12" x14ac:dyDescent="0.25">
      <c r="B198" s="9"/>
      <c r="C198" s="9"/>
      <c r="D198" s="9"/>
      <c r="E198" s="9"/>
      <c r="F198" s="9"/>
      <c r="G198" s="9"/>
      <c r="H198" s="9"/>
      <c r="I198" s="9"/>
      <c r="J198" s="9"/>
      <c r="K198" s="9"/>
      <c r="L198" s="9"/>
    </row>
    <row r="199" spans="2:12" x14ac:dyDescent="0.25">
      <c r="B199" s="9"/>
      <c r="C199" s="9"/>
      <c r="D199" s="9"/>
      <c r="E199" s="9"/>
      <c r="F199" s="9"/>
      <c r="G199" s="9"/>
      <c r="H199" s="9"/>
      <c r="I199" s="9"/>
      <c r="J199" s="9"/>
      <c r="K199" s="9"/>
      <c r="L199" s="9"/>
    </row>
    <row r="200" spans="2:12" x14ac:dyDescent="0.25">
      <c r="B200" s="9"/>
      <c r="C200" s="9"/>
      <c r="D200" s="9"/>
      <c r="E200" s="9"/>
      <c r="F200" s="9"/>
      <c r="G200" s="9"/>
      <c r="H200" s="9"/>
      <c r="I200" s="9"/>
      <c r="J200" s="9"/>
      <c r="K200" s="9"/>
      <c r="L200" s="9"/>
    </row>
    <row r="201" spans="2:12" x14ac:dyDescent="0.25">
      <c r="B201" s="9"/>
      <c r="C201" s="9"/>
      <c r="D201" s="9"/>
      <c r="E201" s="9"/>
      <c r="F201" s="9"/>
      <c r="G201" s="9"/>
      <c r="H201" s="9"/>
      <c r="I201" s="9"/>
      <c r="J201" s="9"/>
      <c r="K201" s="9"/>
      <c r="L201" s="9"/>
    </row>
    <row r="202" spans="2:12" x14ac:dyDescent="0.25">
      <c r="B202" s="9"/>
      <c r="C202" s="9"/>
      <c r="D202" s="9"/>
      <c r="E202" s="9"/>
      <c r="F202" s="9"/>
      <c r="G202" s="9"/>
      <c r="H202" s="9"/>
      <c r="I202" s="9"/>
      <c r="J202" s="9"/>
      <c r="K202" s="9"/>
      <c r="L202" s="9"/>
    </row>
    <row r="203" spans="2:12" x14ac:dyDescent="0.25">
      <c r="B203" s="9"/>
      <c r="C203" s="9"/>
      <c r="D203" s="9"/>
      <c r="E203" s="9"/>
      <c r="F203" s="9"/>
      <c r="G203" s="9"/>
      <c r="H203" s="9"/>
      <c r="I203" s="9"/>
      <c r="J203" s="9"/>
      <c r="K203" s="9"/>
      <c r="L203" s="9"/>
    </row>
    <row r="204" spans="2:12" x14ac:dyDescent="0.25">
      <c r="B204" s="9"/>
      <c r="C204" s="9"/>
      <c r="D204" s="9"/>
      <c r="E204" s="9"/>
      <c r="F204" s="9"/>
      <c r="G204" s="9"/>
      <c r="H204" s="9"/>
      <c r="I204" s="9"/>
      <c r="J204" s="9"/>
      <c r="K204" s="9"/>
      <c r="L204" s="9"/>
    </row>
    <row r="205" spans="2:12" x14ac:dyDescent="0.25">
      <c r="B205" s="9"/>
      <c r="C205" s="9"/>
      <c r="D205" s="9"/>
      <c r="E205" s="9"/>
      <c r="F205" s="9"/>
      <c r="G205" s="9"/>
      <c r="H205" s="9"/>
      <c r="I205" s="9"/>
      <c r="J205" s="9"/>
      <c r="K205" s="9"/>
      <c r="L205" s="9"/>
    </row>
    <row r="206" spans="2:12" x14ac:dyDescent="0.25">
      <c r="B206" s="9"/>
      <c r="C206" s="9"/>
      <c r="D206" s="9"/>
      <c r="E206" s="9"/>
      <c r="F206" s="9"/>
      <c r="G206" s="9"/>
      <c r="H206" s="9"/>
      <c r="I206" s="9"/>
      <c r="J206" s="9"/>
      <c r="K206" s="9"/>
      <c r="L206" s="9"/>
    </row>
    <row r="207" spans="2:12" x14ac:dyDescent="0.25">
      <c r="B207" s="9"/>
      <c r="C207" s="9"/>
      <c r="D207" s="9"/>
      <c r="E207" s="9"/>
      <c r="F207" s="9"/>
      <c r="G207" s="9"/>
      <c r="H207" s="9"/>
      <c r="I207" s="9"/>
      <c r="J207" s="9"/>
      <c r="K207" s="9"/>
      <c r="L207" s="9"/>
    </row>
    <row r="208" spans="2:12" x14ac:dyDescent="0.25">
      <c r="B208" s="9"/>
      <c r="C208" s="9"/>
      <c r="D208" s="9"/>
      <c r="E208" s="9"/>
      <c r="F208" s="9"/>
      <c r="G208" s="9"/>
      <c r="H208" s="9"/>
      <c r="I208" s="9"/>
      <c r="J208" s="9"/>
      <c r="K208" s="9"/>
      <c r="L208" s="9"/>
    </row>
  </sheetData>
  <mergeCells count="1">
    <mergeCell ref="A29:G31"/>
  </mergeCells>
  <phoneticPr fontId="13" type="noConversion"/>
  <pageMargins left="0.7" right="0.7" top="0.75" bottom="0.75" header="0.3" footer="0.3"/>
  <pageSetup paperSize="9" orientation="portrait" r:id="rId1"/>
  <customProperties>
    <customPr name="SheetOptions" r:id="rId2"/>
  </customProperties>
  <ignoredErrors>
    <ignoredError sqref="F11:G11 H11:I11 J11:K11 F21:G22 H21:I22 J21:K22 L21:O22 C11:E11 L13:O14 L11 N11:O11 F13:G14 H13:I14 J13:K1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I66"/>
  <sheetViews>
    <sheetView zoomScale="80" zoomScaleNormal="80" workbookViewId="0">
      <selection activeCell="K37" sqref="K37"/>
    </sheetView>
  </sheetViews>
  <sheetFormatPr defaultColWidth="9.140625" defaultRowHeight="15" x14ac:dyDescent="0.25"/>
  <cols>
    <col min="1" max="1" width="26.5703125" style="1" customWidth="1"/>
    <col min="2" max="34" width="11.7109375" style="1" customWidth="1"/>
    <col min="36" max="16384" width="9.140625" style="1"/>
  </cols>
  <sheetData>
    <row r="2" spans="1:35" x14ac:dyDescent="0.25">
      <c r="A2" s="1" t="s">
        <v>175</v>
      </c>
    </row>
    <row r="4" spans="1:35" x14ac:dyDescent="0.25">
      <c r="A4" s="63"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174</v>
      </c>
      <c r="AF4" s="64" t="s">
        <v>178</v>
      </c>
      <c r="AG4" s="64" t="s">
        <v>182</v>
      </c>
      <c r="AH4" s="64" t="s">
        <v>187</v>
      </c>
    </row>
    <row r="6" spans="1:35" x14ac:dyDescent="0.25">
      <c r="A6" s="3" t="s">
        <v>117</v>
      </c>
    </row>
    <row r="7" spans="1:35" x14ac:dyDescent="0.25">
      <c r="A7" s="1" t="s">
        <v>118</v>
      </c>
      <c r="B7" s="20">
        <v>1883.1</v>
      </c>
      <c r="C7" s="20">
        <v>4214.6000000000004</v>
      </c>
      <c r="D7" s="20">
        <v>6869.7</v>
      </c>
      <c r="E7" s="20">
        <v>10165.1</v>
      </c>
      <c r="F7" s="20">
        <v>3234.9</v>
      </c>
      <c r="G7" s="20">
        <v>7145</v>
      </c>
      <c r="H7" s="20">
        <v>10195.700000000001</v>
      </c>
      <c r="I7" s="20">
        <v>13130.5</v>
      </c>
      <c r="J7" s="20">
        <v>2792.2</v>
      </c>
      <c r="K7" s="20">
        <v>5590.3</v>
      </c>
      <c r="L7" s="20">
        <v>8475.4</v>
      </c>
      <c r="M7" s="20">
        <v>11319.4</v>
      </c>
      <c r="N7" s="20">
        <v>2523.1</v>
      </c>
      <c r="O7" s="20">
        <v>5646.8</v>
      </c>
      <c r="P7" s="20">
        <v>8868.9</v>
      </c>
      <c r="Q7" s="31">
        <v>12800</v>
      </c>
      <c r="R7" s="31">
        <v>3723.3</v>
      </c>
      <c r="S7" s="31">
        <v>7311.1</v>
      </c>
      <c r="T7" s="31">
        <v>12160.1</v>
      </c>
      <c r="U7" s="31">
        <v>17429.5</v>
      </c>
      <c r="V7" s="31">
        <v>5233.5</v>
      </c>
      <c r="W7" s="31">
        <v>10444.4</v>
      </c>
      <c r="X7" s="31">
        <v>15144.5</v>
      </c>
      <c r="Y7" s="31">
        <v>19288.099999999999</v>
      </c>
      <c r="Z7" s="31">
        <v>4160.5</v>
      </c>
      <c r="AA7" s="31">
        <v>7584.3</v>
      </c>
      <c r="AB7" s="31">
        <v>10774.5</v>
      </c>
      <c r="AC7" s="31">
        <v>14162.7</v>
      </c>
      <c r="AD7" s="31">
        <v>3349.4</v>
      </c>
      <c r="AE7" s="31">
        <v>7118.9</v>
      </c>
      <c r="AF7" s="31">
        <v>10962.3</v>
      </c>
      <c r="AG7" s="31">
        <v>15091</v>
      </c>
      <c r="AH7" s="31">
        <v>3873.1</v>
      </c>
    </row>
    <row r="8" spans="1:35" x14ac:dyDescent="0.25">
      <c r="A8" s="1" t="s">
        <v>119</v>
      </c>
      <c r="B8" s="20">
        <v>2306</v>
      </c>
      <c r="C8" s="20">
        <v>4751.5</v>
      </c>
      <c r="D8" s="20">
        <v>7029</v>
      </c>
      <c r="E8" s="20">
        <v>9684.7000000000007</v>
      </c>
      <c r="F8" s="20">
        <v>2769</v>
      </c>
      <c r="G8" s="20">
        <v>5547.9</v>
      </c>
      <c r="H8" s="20">
        <v>8032.4</v>
      </c>
      <c r="I8" s="20">
        <v>10830.4</v>
      </c>
      <c r="J8" s="20">
        <v>2685.7</v>
      </c>
      <c r="K8" s="20">
        <v>5272.4</v>
      </c>
      <c r="L8" s="20">
        <v>7719.8</v>
      </c>
      <c r="M8" s="20">
        <v>10159</v>
      </c>
      <c r="N8" s="20">
        <v>2946.7</v>
      </c>
      <c r="O8" s="20">
        <v>5447.5</v>
      </c>
      <c r="P8" s="20">
        <v>7910.5</v>
      </c>
      <c r="Q8" s="31">
        <v>10807.2</v>
      </c>
      <c r="R8" s="31">
        <v>3138.3</v>
      </c>
      <c r="S8" s="31">
        <v>6495.1</v>
      </c>
      <c r="T8" s="31">
        <v>10055.5</v>
      </c>
      <c r="U8" s="31">
        <v>14789.2</v>
      </c>
      <c r="V8" s="31">
        <v>6433.2</v>
      </c>
      <c r="W8" s="31">
        <v>12953.5</v>
      </c>
      <c r="X8" s="31">
        <v>18904.400000000001</v>
      </c>
      <c r="Y8" s="31">
        <v>24489</v>
      </c>
      <c r="Z8" s="31">
        <v>4988</v>
      </c>
      <c r="AA8" s="31">
        <v>9750.7999999999993</v>
      </c>
      <c r="AB8" s="31">
        <v>13705.5</v>
      </c>
      <c r="AC8" s="31">
        <v>17835.7</v>
      </c>
      <c r="AD8" s="31">
        <v>4015.2</v>
      </c>
      <c r="AE8" s="31">
        <v>8115</v>
      </c>
      <c r="AF8" s="31">
        <v>11758.1</v>
      </c>
      <c r="AG8" s="31">
        <v>15505.9</v>
      </c>
      <c r="AH8" s="31">
        <v>3530.1</v>
      </c>
    </row>
    <row r="9" spans="1:35" x14ac:dyDescent="0.25">
      <c r="A9" s="1" t="s">
        <v>120</v>
      </c>
      <c r="B9" s="20">
        <v>384.1</v>
      </c>
      <c r="C9" s="20">
        <v>768.7</v>
      </c>
      <c r="D9" s="20">
        <v>1166</v>
      </c>
      <c r="E9" s="20">
        <v>1586.3</v>
      </c>
      <c r="F9" s="20">
        <v>444.3</v>
      </c>
      <c r="G9" s="20">
        <v>893.4</v>
      </c>
      <c r="H9" s="20">
        <v>1368.8</v>
      </c>
      <c r="I9" s="20">
        <v>1894.5</v>
      </c>
      <c r="J9" s="20">
        <v>465.9</v>
      </c>
      <c r="K9" s="20">
        <v>946.5</v>
      </c>
      <c r="L9" s="20">
        <v>1377.1</v>
      </c>
      <c r="M9" s="20">
        <v>1838.5</v>
      </c>
      <c r="N9" s="20">
        <v>475.4</v>
      </c>
      <c r="O9" s="20">
        <v>956.1</v>
      </c>
      <c r="P9" s="20">
        <v>1408.6</v>
      </c>
      <c r="Q9" s="31">
        <v>1870</v>
      </c>
      <c r="R9" s="31">
        <v>486.2</v>
      </c>
      <c r="S9" s="31">
        <v>992.1</v>
      </c>
      <c r="T9" s="31">
        <v>1552.4</v>
      </c>
      <c r="U9" s="31">
        <v>2176.1</v>
      </c>
      <c r="V9" s="31">
        <v>726.9</v>
      </c>
      <c r="W9" s="31">
        <v>1632.9</v>
      </c>
      <c r="X9" s="31">
        <v>2698.2</v>
      </c>
      <c r="Y9" s="31">
        <v>3752.3</v>
      </c>
      <c r="Z9" s="31">
        <v>1111.8</v>
      </c>
      <c r="AA9" s="31">
        <v>2271.8000000000002</v>
      </c>
      <c r="AB9" s="31">
        <v>3287</v>
      </c>
      <c r="AC9" s="31">
        <v>4210.5</v>
      </c>
      <c r="AD9" s="31">
        <v>834</v>
      </c>
      <c r="AE9" s="31">
        <v>1840.8</v>
      </c>
      <c r="AF9" s="31">
        <v>2726.4</v>
      </c>
      <c r="AG9" s="31">
        <v>3649</v>
      </c>
      <c r="AH9" s="31">
        <v>860.3</v>
      </c>
    </row>
    <row r="10" spans="1:35" x14ac:dyDescent="0.25">
      <c r="A10" s="1" t="s">
        <v>114</v>
      </c>
      <c r="B10" s="20">
        <v>80.7</v>
      </c>
      <c r="C10" s="20">
        <v>197.9</v>
      </c>
      <c r="D10" s="20">
        <v>316.3</v>
      </c>
      <c r="E10" s="20">
        <v>467.9</v>
      </c>
      <c r="F10" s="31">
        <v>84.8</v>
      </c>
      <c r="G10" s="31">
        <v>204.1</v>
      </c>
      <c r="H10" s="31">
        <v>340.2</v>
      </c>
      <c r="I10" s="31">
        <v>429.9</v>
      </c>
      <c r="J10" s="31">
        <v>120.7</v>
      </c>
      <c r="K10" s="31">
        <v>236.9</v>
      </c>
      <c r="L10" s="31">
        <v>384.6</v>
      </c>
      <c r="M10" s="31">
        <v>514.4</v>
      </c>
      <c r="N10" s="31">
        <v>129.4</v>
      </c>
      <c r="O10" s="31">
        <v>254.7</v>
      </c>
      <c r="P10" s="31">
        <v>325.7</v>
      </c>
      <c r="Q10" s="31">
        <v>452.7</v>
      </c>
      <c r="R10" s="31">
        <v>168</v>
      </c>
      <c r="S10" s="31">
        <v>411.2</v>
      </c>
      <c r="T10" s="31">
        <v>575.6</v>
      </c>
      <c r="U10" s="31">
        <v>709.7</v>
      </c>
      <c r="V10" s="31">
        <v>180.1</v>
      </c>
      <c r="W10" s="31">
        <v>334.6</v>
      </c>
      <c r="X10" s="31">
        <v>538.5</v>
      </c>
      <c r="Y10" s="31">
        <v>687.6</v>
      </c>
      <c r="Z10" s="31">
        <v>113.7</v>
      </c>
      <c r="AA10" s="31">
        <v>158.1</v>
      </c>
      <c r="AB10" s="31">
        <v>261.8</v>
      </c>
      <c r="AC10" s="31">
        <v>435.6</v>
      </c>
      <c r="AD10" s="31">
        <v>136.5</v>
      </c>
      <c r="AE10" s="31">
        <v>283.8</v>
      </c>
      <c r="AF10" s="31">
        <v>432.5</v>
      </c>
      <c r="AG10" s="31">
        <v>661.6</v>
      </c>
      <c r="AH10" s="31">
        <v>150</v>
      </c>
    </row>
    <row r="11" spans="1:35" x14ac:dyDescent="0.25">
      <c r="A11" s="1" t="s">
        <v>121</v>
      </c>
      <c r="B11" s="28">
        <f t="shared" ref="B11:P11" si="0">B12-SUM(B7:B10)</f>
        <v>-187.20000000000073</v>
      </c>
      <c r="C11" s="28">
        <f t="shared" si="0"/>
        <v>-410.90000000000146</v>
      </c>
      <c r="D11" s="28">
        <f t="shared" si="0"/>
        <v>-659</v>
      </c>
      <c r="E11" s="28">
        <f t="shared" si="0"/>
        <v>-918.70000000000437</v>
      </c>
      <c r="F11" s="28">
        <f t="shared" si="0"/>
        <v>-221.30000000000018</v>
      </c>
      <c r="G11" s="28">
        <f t="shared" si="0"/>
        <v>-495</v>
      </c>
      <c r="H11" s="28">
        <f t="shared" si="0"/>
        <v>-799.29999999999927</v>
      </c>
      <c r="I11" s="28">
        <f t="shared" si="0"/>
        <v>-1055.0000000000036</v>
      </c>
      <c r="J11" s="28">
        <f t="shared" si="0"/>
        <v>-231.79999999999927</v>
      </c>
      <c r="K11" s="28">
        <f t="shared" si="0"/>
        <v>-477</v>
      </c>
      <c r="L11" s="28">
        <f t="shared" si="0"/>
        <v>-847.79999999999927</v>
      </c>
      <c r="M11" s="28">
        <f t="shared" si="0"/>
        <v>-1163.1000000000022</v>
      </c>
      <c r="N11" s="28">
        <f t="shared" si="0"/>
        <v>-276.29999999999836</v>
      </c>
      <c r="O11" s="28">
        <f t="shared" si="0"/>
        <v>-628.20000000000073</v>
      </c>
      <c r="P11" s="28">
        <f t="shared" si="0"/>
        <v>-951.20000000000073</v>
      </c>
      <c r="Q11" s="79">
        <f t="shared" ref="Q11:R11" si="1">Q12-SUM(Q7:Q10)</f>
        <v>-1238.8000000000029</v>
      </c>
      <c r="R11" s="79">
        <f t="shared" si="1"/>
        <v>-322.69999999999982</v>
      </c>
      <c r="S11" s="79">
        <f t="shared" ref="S11:T11" si="2">S12-SUM(S7:S10)</f>
        <v>-684.20000000000255</v>
      </c>
      <c r="T11" s="79">
        <f t="shared" si="2"/>
        <v>-1022.7999999999993</v>
      </c>
      <c r="U11" s="79">
        <f>U12-SUM(U7:U10)</f>
        <v>-1387</v>
      </c>
      <c r="V11" s="79">
        <f t="shared" ref="V11:W11" si="3">V12-SUM(V7:V10)</f>
        <v>-698.10000000000036</v>
      </c>
      <c r="W11" s="79">
        <f t="shared" si="3"/>
        <v>-1164</v>
      </c>
      <c r="X11" s="79">
        <f t="shared" ref="X11:Y11" si="4">X12-SUM(X7:X10)</f>
        <v>-1791.4000000000015</v>
      </c>
      <c r="Y11" s="79">
        <f t="shared" si="4"/>
        <v>-2318.8000000000029</v>
      </c>
      <c r="Z11" s="79">
        <f t="shared" ref="Z11:AA11" si="5">Z12-SUM(Z7:Z10)</f>
        <v>-619.29999999999927</v>
      </c>
      <c r="AA11" s="79">
        <f t="shared" si="5"/>
        <v>-966.79999999999563</v>
      </c>
      <c r="AB11" s="79">
        <f t="shared" ref="AB11:AC11" si="6">AB12-SUM(AB7:AB10)</f>
        <v>-1399.7999999999993</v>
      </c>
      <c r="AC11" s="79">
        <f t="shared" si="6"/>
        <v>-1884.1999999999971</v>
      </c>
      <c r="AD11" s="79">
        <f t="shared" ref="AD11:AE11" si="7">AD12-SUM(AD7:AD10)</f>
        <v>-374.5</v>
      </c>
      <c r="AE11" s="79">
        <f t="shared" si="7"/>
        <v>-908.09999999999854</v>
      </c>
      <c r="AF11" s="79">
        <f t="shared" ref="AF11:AG11" si="8">AF12-SUM(AF7:AF10)</f>
        <v>-1372.9000000000015</v>
      </c>
      <c r="AG11" s="79">
        <f t="shared" si="8"/>
        <v>-1903.3000000000029</v>
      </c>
      <c r="AH11" s="79">
        <f t="shared" ref="AH11" si="9">AH12-SUM(AH7:AH10)</f>
        <v>-397.30000000000018</v>
      </c>
    </row>
    <row r="12" spans="1:35" x14ac:dyDescent="0.25">
      <c r="A12" s="59" t="s">
        <v>122</v>
      </c>
      <c r="B12" s="76">
        <v>4466.7</v>
      </c>
      <c r="C12" s="76">
        <v>9521.7999999999993</v>
      </c>
      <c r="D12" s="76">
        <v>14722</v>
      </c>
      <c r="E12" s="76">
        <v>20985.3</v>
      </c>
      <c r="F12" s="76">
        <v>6311.7</v>
      </c>
      <c r="G12" s="76">
        <v>13295.4</v>
      </c>
      <c r="H12" s="76">
        <v>19137.8</v>
      </c>
      <c r="I12" s="76">
        <v>25230.3</v>
      </c>
      <c r="J12" s="76">
        <v>5832.7</v>
      </c>
      <c r="K12" s="76">
        <v>11569.1</v>
      </c>
      <c r="L12" s="76">
        <v>17109.099999999999</v>
      </c>
      <c r="M12" s="76">
        <v>22668.2</v>
      </c>
      <c r="N12" s="76">
        <v>5798.3</v>
      </c>
      <c r="O12" s="76">
        <v>11676.9</v>
      </c>
      <c r="P12" s="76">
        <v>17562.5</v>
      </c>
      <c r="Q12" s="80">
        <v>24691.1</v>
      </c>
      <c r="R12" s="80">
        <v>7193.1</v>
      </c>
      <c r="S12" s="80">
        <v>14525.3</v>
      </c>
      <c r="T12" s="80">
        <v>23320.799999999999</v>
      </c>
      <c r="U12" s="80">
        <v>33717.5</v>
      </c>
      <c r="V12" s="80">
        <v>11875.6</v>
      </c>
      <c r="W12" s="80">
        <v>24201.4</v>
      </c>
      <c r="X12" s="80">
        <v>35494.199999999997</v>
      </c>
      <c r="Y12" s="80">
        <v>45898.2</v>
      </c>
      <c r="Z12" s="80">
        <v>9754.7000000000007</v>
      </c>
      <c r="AA12" s="80">
        <v>18798.2</v>
      </c>
      <c r="AB12" s="80">
        <v>26629</v>
      </c>
      <c r="AC12" s="80">
        <v>34760.300000000003</v>
      </c>
      <c r="AD12" s="80">
        <v>7960.6</v>
      </c>
      <c r="AE12" s="80">
        <v>16450.400000000001</v>
      </c>
      <c r="AF12" s="80">
        <v>24506.400000000001</v>
      </c>
      <c r="AG12" s="80">
        <v>33004.199999999997</v>
      </c>
      <c r="AH12" s="80">
        <v>8016.2</v>
      </c>
    </row>
    <row r="13" spans="1:35" x14ac:dyDescent="0.25">
      <c r="B13" s="20"/>
      <c r="C13" s="20"/>
      <c r="D13" s="20"/>
      <c r="E13" s="20"/>
      <c r="F13" s="20"/>
      <c r="G13" s="20"/>
      <c r="H13" s="20"/>
      <c r="I13" s="20"/>
      <c r="J13" s="20"/>
      <c r="K13" s="20"/>
      <c r="L13" s="20"/>
      <c r="M13" s="20"/>
      <c r="N13" s="20"/>
      <c r="O13" s="20"/>
      <c r="P13" s="20"/>
      <c r="Q13" s="31"/>
      <c r="R13" s="31"/>
      <c r="S13" s="31"/>
      <c r="T13" s="31"/>
      <c r="U13" s="31"/>
      <c r="V13" s="31"/>
      <c r="W13" s="31"/>
      <c r="X13" s="31"/>
      <c r="Y13" s="31"/>
      <c r="Z13" s="31"/>
      <c r="AA13" s="31"/>
      <c r="AB13" s="31"/>
      <c r="AC13" s="31"/>
      <c r="AD13" s="31"/>
      <c r="AE13" s="31"/>
      <c r="AF13" s="31"/>
      <c r="AG13" s="31"/>
      <c r="AH13" s="31"/>
    </row>
    <row r="14" spans="1:35" s="3" customFormat="1" x14ac:dyDescent="0.25">
      <c r="A14" s="3" t="s">
        <v>116</v>
      </c>
      <c r="B14" s="21"/>
      <c r="C14" s="21"/>
      <c r="D14" s="21"/>
      <c r="E14" s="21"/>
      <c r="F14" s="21"/>
      <c r="G14" s="21"/>
      <c r="H14" s="21"/>
      <c r="I14" s="21"/>
      <c r="J14" s="21"/>
      <c r="K14" s="21"/>
      <c r="L14" s="21"/>
      <c r="M14" s="21"/>
      <c r="N14" s="21"/>
      <c r="O14" s="21"/>
      <c r="P14" s="21"/>
      <c r="Q14" s="81"/>
      <c r="R14" s="81"/>
      <c r="S14" s="81"/>
      <c r="T14" s="81"/>
      <c r="U14" s="81"/>
      <c r="V14" s="81"/>
      <c r="W14" s="81"/>
      <c r="X14" s="81"/>
      <c r="Y14" s="81"/>
      <c r="Z14" s="81"/>
      <c r="AA14" s="81"/>
      <c r="AB14" s="81"/>
      <c r="AC14" s="81"/>
      <c r="AD14" s="81"/>
      <c r="AE14" s="81"/>
      <c r="AF14" s="81"/>
      <c r="AG14" s="81"/>
      <c r="AH14" s="81"/>
      <c r="AI14"/>
    </row>
    <row r="15" spans="1:35" x14ac:dyDescent="0.25">
      <c r="A15" s="1" t="s">
        <v>118</v>
      </c>
      <c r="B15" s="20">
        <v>123.6</v>
      </c>
      <c r="C15" s="20">
        <v>475.1</v>
      </c>
      <c r="D15" s="20">
        <v>938.1</v>
      </c>
      <c r="E15" s="20">
        <v>1589.9</v>
      </c>
      <c r="F15" s="20">
        <v>835.8</v>
      </c>
      <c r="G15" s="20">
        <v>2227.1</v>
      </c>
      <c r="H15" s="20">
        <v>3088.7</v>
      </c>
      <c r="I15" s="20">
        <v>3629</v>
      </c>
      <c r="J15" s="20">
        <v>418</v>
      </c>
      <c r="K15" s="20">
        <v>756.4</v>
      </c>
      <c r="L15" s="20">
        <v>1191.0999999999999</v>
      </c>
      <c r="M15" s="20">
        <v>1486.3</v>
      </c>
      <c r="N15" s="20">
        <v>189.7</v>
      </c>
      <c r="O15" s="20">
        <v>421</v>
      </c>
      <c r="P15" s="20">
        <v>770.2</v>
      </c>
      <c r="Q15" s="31">
        <v>1325.6</v>
      </c>
      <c r="R15" s="31">
        <v>586.9</v>
      </c>
      <c r="S15" s="31">
        <v>1159.9000000000001</v>
      </c>
      <c r="T15" s="31">
        <v>2328.1999999999998</v>
      </c>
      <c r="U15" s="31">
        <v>3672</v>
      </c>
      <c r="V15" s="31">
        <v>820.6</v>
      </c>
      <c r="W15" s="31">
        <v>1563.5</v>
      </c>
      <c r="X15" s="31">
        <v>2074.8000000000002</v>
      </c>
      <c r="Y15" s="31">
        <v>2022.4</v>
      </c>
      <c r="Z15" s="79">
        <v>-30.3</v>
      </c>
      <c r="AA15" s="79">
        <v>-404.7</v>
      </c>
      <c r="AB15" s="79">
        <v>-672.5</v>
      </c>
      <c r="AC15" s="79">
        <v>-604.9</v>
      </c>
      <c r="AD15" s="79">
        <v>-102.7</v>
      </c>
      <c r="AE15" s="79">
        <v>-57.3</v>
      </c>
      <c r="AF15" s="79">
        <v>145.19999999999999</v>
      </c>
      <c r="AG15" s="79">
        <v>521.1</v>
      </c>
      <c r="AH15" s="79">
        <v>201.4</v>
      </c>
    </row>
    <row r="16" spans="1:35" x14ac:dyDescent="0.25">
      <c r="A16" s="1" t="s">
        <v>119</v>
      </c>
      <c r="B16" s="20">
        <v>256.10000000000002</v>
      </c>
      <c r="C16" s="20">
        <v>665.1</v>
      </c>
      <c r="D16" s="20">
        <v>1010.2</v>
      </c>
      <c r="E16" s="20">
        <v>1429.7</v>
      </c>
      <c r="F16" s="20">
        <v>603.6</v>
      </c>
      <c r="G16" s="20">
        <v>1147.8</v>
      </c>
      <c r="H16" s="20">
        <v>1622.5</v>
      </c>
      <c r="I16" s="20">
        <v>1991.6</v>
      </c>
      <c r="J16" s="20">
        <v>382.7</v>
      </c>
      <c r="K16" s="20">
        <v>626.79999999999995</v>
      </c>
      <c r="L16" s="20">
        <v>799.1</v>
      </c>
      <c r="M16" s="20">
        <v>998.5</v>
      </c>
      <c r="N16" s="20">
        <v>375</v>
      </c>
      <c r="O16" s="20">
        <v>745.4</v>
      </c>
      <c r="P16" s="20">
        <v>876</v>
      </c>
      <c r="Q16" s="31">
        <v>1213.7</v>
      </c>
      <c r="R16" s="31">
        <v>529.5</v>
      </c>
      <c r="S16" s="31">
        <v>1201.8</v>
      </c>
      <c r="T16" s="31">
        <v>2061.8000000000002</v>
      </c>
      <c r="U16" s="31">
        <v>3704.4</v>
      </c>
      <c r="V16" s="31">
        <v>3274.4</v>
      </c>
      <c r="W16" s="31">
        <v>6241</v>
      </c>
      <c r="X16" s="31">
        <v>8604.6</v>
      </c>
      <c r="Y16" s="31">
        <v>10225.799999999999</v>
      </c>
      <c r="Z16" s="31">
        <v>1256.9000000000001</v>
      </c>
      <c r="AA16" s="31">
        <v>2376.5</v>
      </c>
      <c r="AB16" s="31">
        <v>2903</v>
      </c>
      <c r="AC16" s="31">
        <v>3303.8</v>
      </c>
      <c r="AD16" s="31">
        <v>676.9</v>
      </c>
      <c r="AE16" s="31">
        <v>1419.4</v>
      </c>
      <c r="AF16" s="31">
        <v>2240.1999999999998</v>
      </c>
      <c r="AG16" s="31">
        <v>2864.3</v>
      </c>
      <c r="AH16" s="31">
        <v>489.5</v>
      </c>
    </row>
    <row r="17" spans="1:34" x14ac:dyDescent="0.25">
      <c r="A17" s="1" t="s">
        <v>120</v>
      </c>
      <c r="B17" s="20">
        <v>80.2</v>
      </c>
      <c r="C17" s="20">
        <v>152.30000000000001</v>
      </c>
      <c r="D17" s="20">
        <v>218</v>
      </c>
      <c r="E17" s="20">
        <v>276.5</v>
      </c>
      <c r="F17" s="20">
        <v>76.400000000000006</v>
      </c>
      <c r="G17" s="20">
        <v>156.80000000000001</v>
      </c>
      <c r="H17" s="20">
        <v>253.1</v>
      </c>
      <c r="I17" s="20">
        <v>335.2</v>
      </c>
      <c r="J17" s="20">
        <v>83.3</v>
      </c>
      <c r="K17" s="20">
        <v>169.3</v>
      </c>
      <c r="L17" s="20">
        <v>240</v>
      </c>
      <c r="M17" s="20">
        <v>312.3</v>
      </c>
      <c r="N17" s="20">
        <v>101.8</v>
      </c>
      <c r="O17" s="20">
        <v>221.6</v>
      </c>
      <c r="P17" s="20">
        <v>331.9</v>
      </c>
      <c r="Q17" s="31">
        <v>437.4</v>
      </c>
      <c r="R17" s="31">
        <v>120.7</v>
      </c>
      <c r="S17" s="31">
        <v>238.7</v>
      </c>
      <c r="T17" s="31">
        <v>379</v>
      </c>
      <c r="U17" s="31">
        <v>507.6</v>
      </c>
      <c r="V17" s="31">
        <v>194.4</v>
      </c>
      <c r="W17" s="31">
        <v>462.2</v>
      </c>
      <c r="X17" s="31">
        <v>857.7</v>
      </c>
      <c r="Y17" s="31">
        <v>1166.5</v>
      </c>
      <c r="Z17" s="31">
        <v>374</v>
      </c>
      <c r="AA17" s="31">
        <v>728</v>
      </c>
      <c r="AB17" s="31">
        <v>1039.3</v>
      </c>
      <c r="AC17" s="31">
        <v>1286.2</v>
      </c>
      <c r="AD17" s="31">
        <v>249.4</v>
      </c>
      <c r="AE17" s="31">
        <v>580.70000000000005</v>
      </c>
      <c r="AF17" s="31">
        <v>850.2</v>
      </c>
      <c r="AG17" s="31">
        <v>1131</v>
      </c>
      <c r="AH17" s="31">
        <v>260.7</v>
      </c>
    </row>
    <row r="18" spans="1:34" x14ac:dyDescent="0.25">
      <c r="A18" s="1" t="s">
        <v>114</v>
      </c>
      <c r="B18" s="28">
        <v>-20.7</v>
      </c>
      <c r="C18" s="28">
        <v>-42.6</v>
      </c>
      <c r="D18" s="28">
        <v>-54</v>
      </c>
      <c r="E18" s="28">
        <v>-103.3</v>
      </c>
      <c r="F18" s="28">
        <v>-56.4</v>
      </c>
      <c r="G18" s="28">
        <v>-101.4</v>
      </c>
      <c r="H18" s="28">
        <v>-129</v>
      </c>
      <c r="I18" s="28">
        <v>-159.69999999999999</v>
      </c>
      <c r="J18" s="28">
        <v>-35.200000000000003</v>
      </c>
      <c r="K18" s="28">
        <v>-75.099999999999994</v>
      </c>
      <c r="L18" s="28">
        <v>-102.8</v>
      </c>
      <c r="M18" s="28">
        <v>-158.80000000000001</v>
      </c>
      <c r="N18" s="28">
        <v>-67.5</v>
      </c>
      <c r="O18" s="28">
        <v>-127</v>
      </c>
      <c r="P18" s="28">
        <v>-196</v>
      </c>
      <c r="Q18" s="79">
        <v>-267.5</v>
      </c>
      <c r="R18" s="79">
        <v>-21.8</v>
      </c>
      <c r="S18" s="79">
        <v>-10.5</v>
      </c>
      <c r="T18" s="79">
        <v>-28.4</v>
      </c>
      <c r="U18" s="79">
        <v>-46.1</v>
      </c>
      <c r="V18" s="79">
        <v>-78.599999999999994</v>
      </c>
      <c r="W18" s="79">
        <v>-94.4</v>
      </c>
      <c r="X18" s="79">
        <v>-131.80000000000001</v>
      </c>
      <c r="Y18" s="79">
        <v>-232.8</v>
      </c>
      <c r="Z18" s="79">
        <v>-113.5</v>
      </c>
      <c r="AA18" s="79">
        <v>-287.10000000000002</v>
      </c>
      <c r="AB18" s="79">
        <v>-380.5</v>
      </c>
      <c r="AC18" s="79">
        <v>-532.29999999999995</v>
      </c>
      <c r="AD18" s="79">
        <v>-95.7</v>
      </c>
      <c r="AE18" s="79">
        <v>-158.80000000000001</v>
      </c>
      <c r="AF18" s="79">
        <v>-230.9</v>
      </c>
      <c r="AG18" s="79">
        <v>-324.3</v>
      </c>
      <c r="AH18" s="79">
        <v>-90</v>
      </c>
    </row>
    <row r="19" spans="1:34" x14ac:dyDescent="0.25">
      <c r="A19" s="10" t="s">
        <v>121</v>
      </c>
      <c r="B19" s="29">
        <v>3.2</v>
      </c>
      <c r="C19" s="29">
        <v>3</v>
      </c>
      <c r="D19" s="29">
        <v>-1.7</v>
      </c>
      <c r="E19" s="29">
        <v>-4.5</v>
      </c>
      <c r="F19" s="29">
        <v>-5.7</v>
      </c>
      <c r="G19" s="29">
        <v>-6</v>
      </c>
      <c r="H19" s="29">
        <v>-16.5</v>
      </c>
      <c r="I19" s="29">
        <v>-3.6</v>
      </c>
      <c r="J19" s="29">
        <v>3.2</v>
      </c>
      <c r="K19" s="29">
        <v>21.2</v>
      </c>
      <c r="L19" s="29">
        <v>11.4</v>
      </c>
      <c r="M19" s="29">
        <v>17.8</v>
      </c>
      <c r="N19" s="29">
        <v>-8.9</v>
      </c>
      <c r="O19" s="29">
        <v>-27.1</v>
      </c>
      <c r="P19" s="29">
        <v>-45.3</v>
      </c>
      <c r="Q19" s="82">
        <v>-34.200000000000003</v>
      </c>
      <c r="R19" s="82">
        <v>15.2</v>
      </c>
      <c r="S19" s="82">
        <v>11.9</v>
      </c>
      <c r="T19" s="82">
        <v>-7.8</v>
      </c>
      <c r="U19" s="82">
        <v>-46.5</v>
      </c>
      <c r="V19" s="82">
        <v>-336.2</v>
      </c>
      <c r="W19" s="82">
        <v>-373.9</v>
      </c>
      <c r="X19" s="82">
        <v>-304.7</v>
      </c>
      <c r="Y19" s="82">
        <v>-256.8</v>
      </c>
      <c r="Z19" s="82">
        <v>77.900000000000006</v>
      </c>
      <c r="AA19" s="82">
        <v>191.1</v>
      </c>
      <c r="AB19" s="82">
        <v>249.8</v>
      </c>
      <c r="AC19" s="82">
        <v>318.5</v>
      </c>
      <c r="AD19" s="82">
        <v>-7.1</v>
      </c>
      <c r="AE19" s="82">
        <v>-33.700000000000003</v>
      </c>
      <c r="AF19" s="82">
        <v>-19.8</v>
      </c>
      <c r="AG19" s="82">
        <v>-46</v>
      </c>
      <c r="AH19" s="82">
        <v>36.200000000000003</v>
      </c>
    </row>
    <row r="20" spans="1:34" collapsed="1" x14ac:dyDescent="0.25">
      <c r="A20" s="59" t="s">
        <v>122</v>
      </c>
      <c r="B20" s="76">
        <v>442.5</v>
      </c>
      <c r="C20" s="76">
        <v>1252.8</v>
      </c>
      <c r="D20" s="76">
        <v>2110.6</v>
      </c>
      <c r="E20" s="76">
        <v>3188.3</v>
      </c>
      <c r="F20" s="76">
        <v>1453.7</v>
      </c>
      <c r="G20" s="76">
        <v>3424.2</v>
      </c>
      <c r="H20" s="76">
        <v>4818.8</v>
      </c>
      <c r="I20" s="76">
        <v>5792.5</v>
      </c>
      <c r="J20" s="76">
        <v>851.9</v>
      </c>
      <c r="K20" s="76">
        <v>1498.6</v>
      </c>
      <c r="L20" s="76">
        <v>2138.8000000000002</v>
      </c>
      <c r="M20" s="76">
        <v>2656.1</v>
      </c>
      <c r="N20" s="76">
        <v>590.20000000000005</v>
      </c>
      <c r="O20" s="76">
        <v>1233.9000000000001</v>
      </c>
      <c r="P20" s="76">
        <v>1736.8</v>
      </c>
      <c r="Q20" s="80">
        <v>2675</v>
      </c>
      <c r="R20" s="80">
        <v>1230.5</v>
      </c>
      <c r="S20" s="80">
        <v>2601.8000000000002</v>
      </c>
      <c r="T20" s="80">
        <v>4732.7</v>
      </c>
      <c r="U20" s="80">
        <v>7791.4</v>
      </c>
      <c r="V20" s="80">
        <v>3874.6</v>
      </c>
      <c r="W20" s="80">
        <v>7798.5</v>
      </c>
      <c r="X20" s="80">
        <v>11100.6</v>
      </c>
      <c r="Y20" s="80">
        <v>12925.1</v>
      </c>
      <c r="Z20" s="80">
        <v>1565.1</v>
      </c>
      <c r="AA20" s="80">
        <v>2603.6999999999998</v>
      </c>
      <c r="AB20" s="80">
        <v>3139.1</v>
      </c>
      <c r="AC20" s="80">
        <v>3771.2</v>
      </c>
      <c r="AD20" s="80">
        <v>720.9</v>
      </c>
      <c r="AE20" s="80">
        <v>1750.4</v>
      </c>
      <c r="AF20" s="80">
        <v>2984.9</v>
      </c>
      <c r="AG20" s="80">
        <v>4146.2</v>
      </c>
      <c r="AH20" s="80">
        <v>897.7</v>
      </c>
    </row>
    <row r="21" spans="1:34" x14ac:dyDescent="0.25">
      <c r="A21" s="3"/>
      <c r="B21" s="32"/>
      <c r="C21" s="32"/>
      <c r="D21" s="32"/>
      <c r="E21" s="32"/>
      <c r="F21" s="32"/>
      <c r="G21" s="32"/>
      <c r="H21" s="32"/>
      <c r="I21" s="32"/>
      <c r="J21" s="32"/>
      <c r="K21" s="32"/>
      <c r="L21" s="32"/>
      <c r="M21" s="32"/>
      <c r="N21" s="32"/>
      <c r="O21" s="32"/>
      <c r="P21" s="32"/>
      <c r="Q21" s="83"/>
      <c r="R21" s="83"/>
      <c r="S21" s="83"/>
      <c r="T21" s="83"/>
      <c r="U21" s="83"/>
      <c r="V21" s="83"/>
      <c r="W21" s="83"/>
      <c r="X21" s="83"/>
      <c r="Y21" s="83"/>
      <c r="Z21" s="83"/>
      <c r="AA21" s="83"/>
      <c r="AB21" s="83"/>
      <c r="AC21" s="83"/>
      <c r="AD21" s="83"/>
      <c r="AE21" s="83"/>
      <c r="AF21" s="83"/>
      <c r="AG21" s="83"/>
      <c r="AH21" s="83"/>
    </row>
    <row r="22" spans="1:34" x14ac:dyDescent="0.25">
      <c r="A22" s="30" t="s">
        <v>123</v>
      </c>
      <c r="B22" s="21"/>
      <c r="C22" s="21"/>
      <c r="D22" s="21"/>
      <c r="E22" s="21"/>
      <c r="F22" s="21"/>
      <c r="G22" s="21"/>
      <c r="H22" s="21"/>
      <c r="I22" s="21"/>
      <c r="J22" s="21"/>
      <c r="K22" s="21"/>
      <c r="L22" s="21"/>
      <c r="M22" s="21"/>
      <c r="N22" s="21"/>
      <c r="O22" s="21"/>
      <c r="P22" s="21"/>
      <c r="Q22" s="81"/>
      <c r="R22" s="81"/>
      <c r="S22" s="81"/>
      <c r="T22" s="81"/>
      <c r="U22" s="81"/>
      <c r="V22" s="81"/>
      <c r="W22" s="81"/>
      <c r="X22" s="81"/>
      <c r="Y22" s="81"/>
      <c r="Z22" s="81"/>
      <c r="AA22" s="81"/>
      <c r="AB22" s="81"/>
      <c r="AC22" s="81"/>
      <c r="AD22" s="81"/>
      <c r="AE22" s="81"/>
      <c r="AF22" s="81"/>
      <c r="AG22" s="81"/>
      <c r="AH22" s="81"/>
    </row>
    <row r="23" spans="1:34" x14ac:dyDescent="0.25">
      <c r="A23" s="1" t="s">
        <v>118</v>
      </c>
      <c r="B23" s="28">
        <v>-59.7</v>
      </c>
      <c r="C23" s="28">
        <v>104.4</v>
      </c>
      <c r="D23" s="28">
        <v>384</v>
      </c>
      <c r="E23" s="28">
        <v>862.4</v>
      </c>
      <c r="F23" s="28">
        <v>660.7</v>
      </c>
      <c r="G23" s="28">
        <v>1866.9</v>
      </c>
      <c r="H23" s="28">
        <v>2551.8000000000002</v>
      </c>
      <c r="I23" s="28">
        <v>2908.4</v>
      </c>
      <c r="J23" s="28">
        <v>224.9</v>
      </c>
      <c r="K23" s="28">
        <v>364.6</v>
      </c>
      <c r="L23" s="28">
        <v>590.5</v>
      </c>
      <c r="M23" s="28">
        <v>649.1</v>
      </c>
      <c r="N23" s="28">
        <v>-44.8</v>
      </c>
      <c r="O23" s="28">
        <v>-73.099999999999994</v>
      </c>
      <c r="P23" s="28">
        <v>27.7</v>
      </c>
      <c r="Q23" s="79">
        <v>269.3</v>
      </c>
      <c r="R23" s="79">
        <v>332.2</v>
      </c>
      <c r="S23" s="79">
        <v>598.70000000000005</v>
      </c>
      <c r="T23" s="79">
        <v>1473.3</v>
      </c>
      <c r="U23" s="79">
        <v>2527.8000000000002</v>
      </c>
      <c r="V23" s="79">
        <v>521.9</v>
      </c>
      <c r="W23" s="79">
        <v>952.7</v>
      </c>
      <c r="X23" s="79">
        <v>1147.8</v>
      </c>
      <c r="Y23" s="79">
        <v>742.6</v>
      </c>
      <c r="Z23" s="79">
        <v>-371.3</v>
      </c>
      <c r="AA23" s="79">
        <v>-1103.5999999999999</v>
      </c>
      <c r="AB23" s="79">
        <v>-1721.8</v>
      </c>
      <c r="AC23" s="79">
        <v>-2142</v>
      </c>
      <c r="AD23" s="79">
        <v>-490.6</v>
      </c>
      <c r="AE23" s="79">
        <v>-850.9</v>
      </c>
      <c r="AF23" s="79">
        <v>-1099.8</v>
      </c>
      <c r="AG23" s="79">
        <v>-1232.5999999999999</v>
      </c>
      <c r="AH23" s="79">
        <v>-273.60000000000002</v>
      </c>
    </row>
    <row r="24" spans="1:34" x14ac:dyDescent="0.25">
      <c r="A24" s="1" t="s">
        <v>119</v>
      </c>
      <c r="B24" s="28">
        <v>147.69999999999999</v>
      </c>
      <c r="C24" s="28">
        <v>440.9</v>
      </c>
      <c r="D24" s="28">
        <v>680.7</v>
      </c>
      <c r="E24" s="28">
        <v>989.3</v>
      </c>
      <c r="F24" s="28">
        <v>497.7</v>
      </c>
      <c r="G24" s="28">
        <v>933.8</v>
      </c>
      <c r="H24" s="28">
        <v>1291.5999999999999</v>
      </c>
      <c r="I24" s="28">
        <v>1536.8</v>
      </c>
      <c r="J24" s="28">
        <v>265.7</v>
      </c>
      <c r="K24" s="28">
        <v>390.4</v>
      </c>
      <c r="L24" s="28">
        <v>441.7</v>
      </c>
      <c r="M24" s="28">
        <v>479.6</v>
      </c>
      <c r="N24" s="28">
        <v>245.2</v>
      </c>
      <c r="O24" s="28">
        <v>477.1</v>
      </c>
      <c r="P24" s="28">
        <v>475.5</v>
      </c>
      <c r="Q24" s="79">
        <v>677.5</v>
      </c>
      <c r="R24" s="79">
        <v>396.7</v>
      </c>
      <c r="S24" s="79">
        <v>935.2</v>
      </c>
      <c r="T24" s="79">
        <v>1663.8</v>
      </c>
      <c r="U24" s="79">
        <v>3156.3</v>
      </c>
      <c r="V24" s="79">
        <v>3130.7</v>
      </c>
      <c r="W24" s="79">
        <v>5951.4</v>
      </c>
      <c r="X24" s="79">
        <v>8170.9</v>
      </c>
      <c r="Y24" s="79">
        <v>9631.7999999999993</v>
      </c>
      <c r="Z24" s="79">
        <v>1097.9000000000001</v>
      </c>
      <c r="AA24" s="79">
        <v>2047.6</v>
      </c>
      <c r="AB24" s="79">
        <v>2412.6</v>
      </c>
      <c r="AC24" s="79">
        <v>2610.4</v>
      </c>
      <c r="AD24" s="79">
        <v>502.6</v>
      </c>
      <c r="AE24" s="79">
        <v>1059.5999999999999</v>
      </c>
      <c r="AF24" s="79">
        <v>1698.2</v>
      </c>
      <c r="AG24" s="79">
        <v>2090.6999999999998</v>
      </c>
      <c r="AH24" s="79">
        <v>301.10000000000002</v>
      </c>
    </row>
    <row r="25" spans="1:34" x14ac:dyDescent="0.25">
      <c r="A25" s="1" t="s">
        <v>120</v>
      </c>
      <c r="B25" s="28">
        <v>65.2</v>
      </c>
      <c r="C25" s="28">
        <v>120.6</v>
      </c>
      <c r="D25" s="28">
        <v>170.5</v>
      </c>
      <c r="E25" s="28">
        <v>211.6</v>
      </c>
      <c r="F25" s="28">
        <v>60.5</v>
      </c>
      <c r="G25" s="28">
        <v>125.4</v>
      </c>
      <c r="H25" s="28">
        <v>204.9</v>
      </c>
      <c r="I25" s="28">
        <v>267.60000000000002</v>
      </c>
      <c r="J25" s="28">
        <v>66.3</v>
      </c>
      <c r="K25" s="28">
        <v>135.5</v>
      </c>
      <c r="L25" s="28">
        <v>187.5</v>
      </c>
      <c r="M25" s="28">
        <v>236.5</v>
      </c>
      <c r="N25" s="28">
        <v>82.1</v>
      </c>
      <c r="O25" s="28">
        <v>178.3</v>
      </c>
      <c r="P25" s="28">
        <v>268</v>
      </c>
      <c r="Q25" s="79">
        <v>348.5</v>
      </c>
      <c r="R25" s="79">
        <v>99.5</v>
      </c>
      <c r="S25" s="79">
        <v>136.5</v>
      </c>
      <c r="T25" s="79">
        <v>253.8</v>
      </c>
      <c r="U25" s="79">
        <v>360.4</v>
      </c>
      <c r="V25" s="79">
        <v>172</v>
      </c>
      <c r="W25" s="79">
        <v>414.4</v>
      </c>
      <c r="X25" s="79">
        <v>785.3</v>
      </c>
      <c r="Y25" s="79">
        <v>1063.2</v>
      </c>
      <c r="Z25" s="79">
        <v>346.9</v>
      </c>
      <c r="AA25" s="79">
        <v>672.2</v>
      </c>
      <c r="AB25" s="79">
        <v>955.2</v>
      </c>
      <c r="AC25" s="79">
        <v>1163.5</v>
      </c>
      <c r="AD25" s="79">
        <v>218.7</v>
      </c>
      <c r="AE25" s="79">
        <v>521</v>
      </c>
      <c r="AF25" s="79">
        <v>762.1</v>
      </c>
      <c r="AG25" s="79">
        <v>1002.9</v>
      </c>
      <c r="AH25" s="79">
        <v>228.4</v>
      </c>
    </row>
    <row r="26" spans="1:34" collapsed="1" x14ac:dyDescent="0.25">
      <c r="A26" s="1" t="s">
        <v>114</v>
      </c>
      <c r="B26" s="28">
        <v>-27.1</v>
      </c>
      <c r="C26" s="28">
        <v>-55.7</v>
      </c>
      <c r="D26" s="28">
        <v>-73.900000000000006</v>
      </c>
      <c r="E26" s="28">
        <v>-131.4</v>
      </c>
      <c r="F26" s="28">
        <v>-63.1</v>
      </c>
      <c r="G26" s="28">
        <v>-114.9</v>
      </c>
      <c r="H26" s="28">
        <v>-149.1</v>
      </c>
      <c r="I26" s="28">
        <v>-187.2</v>
      </c>
      <c r="J26" s="28">
        <v>-45.7</v>
      </c>
      <c r="K26" s="28">
        <v>-96.9</v>
      </c>
      <c r="L26" s="28">
        <v>-134.19999999999999</v>
      </c>
      <c r="M26" s="28">
        <v>-194</v>
      </c>
      <c r="N26" s="28">
        <v>-76.599999999999994</v>
      </c>
      <c r="O26" s="28">
        <v>-146.30000000000001</v>
      </c>
      <c r="P26" s="28">
        <v>-226.8</v>
      </c>
      <c r="Q26" s="79">
        <v>-312.89999999999998</v>
      </c>
      <c r="R26" s="79">
        <v>-37.9</v>
      </c>
      <c r="S26" s="79">
        <v>-36</v>
      </c>
      <c r="T26" s="79">
        <v>-70.400000000000006</v>
      </c>
      <c r="U26" s="79">
        <v>-98.9</v>
      </c>
      <c r="V26" s="79">
        <v>-89.9</v>
      </c>
      <c r="W26" s="79">
        <v>-117.7</v>
      </c>
      <c r="X26" s="79">
        <v>-168.1</v>
      </c>
      <c r="Y26" s="79">
        <v>-282.7</v>
      </c>
      <c r="Z26" s="79">
        <v>-126.4</v>
      </c>
      <c r="AA26" s="79">
        <v>-313.5</v>
      </c>
      <c r="AB26" s="79">
        <v>-419.9</v>
      </c>
      <c r="AC26" s="79">
        <v>-585.29999999999995</v>
      </c>
      <c r="AD26" s="79">
        <v>-109.2</v>
      </c>
      <c r="AE26" s="79">
        <v>-316.10000000000002</v>
      </c>
      <c r="AF26" s="79">
        <v>-406.8</v>
      </c>
      <c r="AG26" s="79">
        <v>-520.9</v>
      </c>
      <c r="AH26" s="79">
        <v>-111.1</v>
      </c>
    </row>
    <row r="27" spans="1:34" collapsed="1" x14ac:dyDescent="0.25">
      <c r="A27" s="10" t="s">
        <v>121</v>
      </c>
      <c r="B27" s="29">
        <v>3.2</v>
      </c>
      <c r="C27" s="29">
        <v>3</v>
      </c>
      <c r="D27" s="29">
        <v>-1.7</v>
      </c>
      <c r="E27" s="29">
        <v>-4.5</v>
      </c>
      <c r="F27" s="29">
        <v>-5.7</v>
      </c>
      <c r="G27" s="29">
        <v>-6</v>
      </c>
      <c r="H27" s="29">
        <v>-16.5</v>
      </c>
      <c r="I27" s="29">
        <v>-3.6</v>
      </c>
      <c r="J27" s="29">
        <v>3.2</v>
      </c>
      <c r="K27" s="29">
        <v>21.2</v>
      </c>
      <c r="L27" s="29">
        <v>11.4</v>
      </c>
      <c r="M27" s="29">
        <v>17.8</v>
      </c>
      <c r="N27" s="29">
        <v>-8.9</v>
      </c>
      <c r="O27" s="29">
        <v>-27.1</v>
      </c>
      <c r="P27" s="29">
        <v>-45.3</v>
      </c>
      <c r="Q27" s="82">
        <v>-34.200000000000003</v>
      </c>
      <c r="R27" s="82">
        <v>15.2</v>
      </c>
      <c r="S27" s="82">
        <v>11.9</v>
      </c>
      <c r="T27" s="82">
        <v>-7.8</v>
      </c>
      <c r="U27" s="82">
        <v>-46.5</v>
      </c>
      <c r="V27" s="82">
        <v>-336.2</v>
      </c>
      <c r="W27" s="82">
        <v>-373.9</v>
      </c>
      <c r="X27" s="82">
        <v>-304.7</v>
      </c>
      <c r="Y27" s="82">
        <v>-256.8</v>
      </c>
      <c r="Z27" s="82">
        <v>77.900000000000006</v>
      </c>
      <c r="AA27" s="82">
        <v>191.1</v>
      </c>
      <c r="AB27" s="82">
        <v>249.8</v>
      </c>
      <c r="AC27" s="82">
        <v>318.5</v>
      </c>
      <c r="AD27" s="82">
        <v>-7.1</v>
      </c>
      <c r="AE27" s="82">
        <v>-33.700000000000003</v>
      </c>
      <c r="AF27" s="82">
        <v>-19.8</v>
      </c>
      <c r="AG27" s="82">
        <v>-46</v>
      </c>
      <c r="AH27" s="82">
        <v>36.200000000000003</v>
      </c>
    </row>
    <row r="28" spans="1:34" collapsed="1" x14ac:dyDescent="0.25">
      <c r="A28" s="59" t="s">
        <v>122</v>
      </c>
      <c r="B28" s="76">
        <v>129.30000000000001</v>
      </c>
      <c r="C28" s="76">
        <v>613.20000000000005</v>
      </c>
      <c r="D28" s="76">
        <v>1159.5999999999999</v>
      </c>
      <c r="E28" s="76">
        <v>1927.4</v>
      </c>
      <c r="F28" s="76">
        <v>1150.0999999999999</v>
      </c>
      <c r="G28" s="76">
        <v>2805.2</v>
      </c>
      <c r="H28" s="76">
        <v>3882.8</v>
      </c>
      <c r="I28" s="76">
        <v>4522</v>
      </c>
      <c r="J28" s="76">
        <v>514.4</v>
      </c>
      <c r="K28" s="76">
        <v>814.8</v>
      </c>
      <c r="L28" s="76">
        <v>1097</v>
      </c>
      <c r="M28" s="76">
        <v>1189</v>
      </c>
      <c r="N28" s="76">
        <v>197</v>
      </c>
      <c r="O28" s="76">
        <v>408.8</v>
      </c>
      <c r="P28" s="76">
        <v>499.1</v>
      </c>
      <c r="Q28" s="80">
        <v>948.3</v>
      </c>
      <c r="R28" s="80">
        <v>805.7</v>
      </c>
      <c r="S28" s="80">
        <v>1646.3</v>
      </c>
      <c r="T28" s="80">
        <v>3312.7</v>
      </c>
      <c r="U28" s="80">
        <v>5899.2</v>
      </c>
      <c r="V28" s="80">
        <v>3398.6</v>
      </c>
      <c r="W28" s="80">
        <v>6826.8</v>
      </c>
      <c r="X28" s="80">
        <v>9631.2000000000007</v>
      </c>
      <c r="Y28" s="80">
        <v>10898.1</v>
      </c>
      <c r="Z28" s="80">
        <v>1025</v>
      </c>
      <c r="AA28" s="80">
        <v>1493.8</v>
      </c>
      <c r="AB28" s="80">
        <v>1476</v>
      </c>
      <c r="AC28" s="80">
        <v>1365</v>
      </c>
      <c r="AD28" s="80">
        <v>114.3</v>
      </c>
      <c r="AE28" s="80">
        <v>379.9</v>
      </c>
      <c r="AF28" s="80">
        <v>933.8</v>
      </c>
      <c r="AG28" s="80">
        <v>1294.2</v>
      </c>
      <c r="AH28" s="80">
        <v>181</v>
      </c>
    </row>
    <row r="29" spans="1:34" x14ac:dyDescent="0.25">
      <c r="A29" s="90" t="s">
        <v>177</v>
      </c>
      <c r="B29" s="90"/>
      <c r="C29" s="90"/>
      <c r="D29" s="90"/>
      <c r="E29" s="90"/>
      <c r="F29" s="90"/>
      <c r="G29" s="9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x14ac:dyDescent="0.25">
      <c r="A30" s="89"/>
      <c r="B30" s="89"/>
      <c r="C30" s="89"/>
      <c r="D30" s="89"/>
      <c r="E30" s="89"/>
      <c r="F30" s="89"/>
      <c r="G30" s="89"/>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x14ac:dyDescent="0.25">
      <c r="A31" s="89"/>
      <c r="B31" s="89"/>
      <c r="C31" s="89"/>
      <c r="D31" s="89"/>
      <c r="E31" s="89"/>
      <c r="F31" s="89"/>
      <c r="G31" s="89"/>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row>
    <row r="32" spans="1:34" x14ac:dyDescent="0.25">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2:34" x14ac:dyDescent="0.2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2:34" x14ac:dyDescent="0.25">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2:34" x14ac:dyDescent="0.25">
      <c r="B35" s="9"/>
      <c r="C35" s="9"/>
      <c r="D35" s="9"/>
      <c r="E35" s="9"/>
      <c r="F35" s="9"/>
      <c r="G35" s="9"/>
      <c r="H35" s="9"/>
      <c r="I35" s="9"/>
      <c r="J35" s="9"/>
      <c r="K35" s="9"/>
      <c r="L35" s="9"/>
    </row>
    <row r="36" spans="2:34" x14ac:dyDescent="0.25">
      <c r="B36" s="9"/>
      <c r="C36" s="9"/>
      <c r="D36" s="9"/>
      <c r="E36" s="9"/>
      <c r="F36" s="9"/>
      <c r="G36" s="9"/>
      <c r="H36" s="9"/>
      <c r="I36" s="9"/>
      <c r="J36" s="9"/>
      <c r="K36" s="9"/>
      <c r="L36" s="9"/>
    </row>
    <row r="37" spans="2:34" x14ac:dyDescent="0.25">
      <c r="B37" s="9"/>
      <c r="C37" s="9"/>
      <c r="D37" s="9"/>
      <c r="E37" s="9"/>
      <c r="F37" s="9"/>
      <c r="G37" s="9"/>
      <c r="H37" s="9"/>
      <c r="I37" s="9"/>
      <c r="J37" s="9"/>
      <c r="K37" s="9"/>
      <c r="L37" s="9"/>
    </row>
    <row r="38" spans="2:34" x14ac:dyDescent="0.25">
      <c r="B38" s="9"/>
      <c r="C38" s="9"/>
      <c r="D38" s="9"/>
      <c r="E38" s="9"/>
      <c r="F38" s="9"/>
      <c r="G38" s="9"/>
      <c r="H38" s="9"/>
      <c r="I38" s="9"/>
      <c r="J38" s="9"/>
      <c r="K38" s="9"/>
      <c r="L38" s="9"/>
    </row>
    <row r="39" spans="2:34" x14ac:dyDescent="0.25">
      <c r="B39" s="9"/>
      <c r="C39" s="9"/>
      <c r="D39" s="9"/>
      <c r="E39" s="9"/>
      <c r="F39" s="9"/>
      <c r="G39" s="9"/>
      <c r="H39" s="9"/>
      <c r="I39" s="9"/>
      <c r="J39" s="9"/>
      <c r="K39" s="9"/>
      <c r="L39" s="9"/>
    </row>
    <row r="40" spans="2:34" x14ac:dyDescent="0.25">
      <c r="B40" s="9"/>
      <c r="C40" s="9"/>
      <c r="D40" s="9"/>
      <c r="E40" s="9"/>
      <c r="F40" s="9"/>
      <c r="G40" s="9"/>
      <c r="H40" s="9"/>
      <c r="I40" s="9"/>
      <c r="J40" s="9"/>
      <c r="K40" s="9"/>
      <c r="L40" s="9"/>
    </row>
    <row r="41" spans="2:34" x14ac:dyDescent="0.25">
      <c r="B41" s="9"/>
      <c r="C41" s="9"/>
      <c r="D41" s="9"/>
      <c r="E41" s="9"/>
      <c r="F41" s="9"/>
      <c r="G41" s="9"/>
      <c r="H41" s="9"/>
      <c r="I41" s="9"/>
      <c r="J41" s="9"/>
      <c r="K41" s="9"/>
      <c r="L41" s="9"/>
    </row>
    <row r="42" spans="2:34" x14ac:dyDescent="0.25">
      <c r="B42" s="9"/>
      <c r="C42" s="9"/>
      <c r="D42" s="9"/>
      <c r="E42" s="9"/>
      <c r="F42" s="9"/>
      <c r="G42" s="9"/>
      <c r="H42" s="9"/>
      <c r="I42" s="9"/>
      <c r="J42" s="9"/>
      <c r="K42" s="9"/>
      <c r="L42" s="9"/>
    </row>
    <row r="43" spans="2:34" x14ac:dyDescent="0.25">
      <c r="B43" s="9"/>
      <c r="C43" s="9"/>
      <c r="D43" s="9"/>
      <c r="E43" s="9"/>
      <c r="F43" s="9"/>
      <c r="G43" s="9"/>
      <c r="H43" s="9"/>
      <c r="I43" s="9"/>
      <c r="J43" s="9"/>
      <c r="K43" s="9"/>
      <c r="L43" s="9"/>
    </row>
    <row r="44" spans="2:34" x14ac:dyDescent="0.25">
      <c r="B44" s="9"/>
      <c r="C44" s="9"/>
      <c r="D44" s="9"/>
      <c r="E44" s="9"/>
      <c r="F44" s="9"/>
      <c r="G44" s="9"/>
      <c r="H44" s="9"/>
      <c r="I44" s="9"/>
      <c r="J44" s="9"/>
      <c r="K44" s="9"/>
      <c r="L44" s="9"/>
    </row>
    <row r="45" spans="2:34" x14ac:dyDescent="0.25">
      <c r="B45" s="9"/>
      <c r="C45" s="9"/>
      <c r="D45" s="9"/>
      <c r="E45" s="9"/>
      <c r="F45" s="9"/>
      <c r="G45" s="9"/>
      <c r="H45" s="9"/>
      <c r="I45" s="9"/>
      <c r="J45" s="9"/>
      <c r="K45" s="9"/>
      <c r="L45" s="9"/>
    </row>
    <row r="46" spans="2:34" x14ac:dyDescent="0.25">
      <c r="B46" s="9"/>
      <c r="C46" s="9"/>
      <c r="D46" s="9"/>
      <c r="E46" s="9"/>
      <c r="F46" s="9"/>
      <c r="G46" s="9"/>
      <c r="H46" s="9"/>
      <c r="I46" s="9"/>
      <c r="J46" s="9"/>
      <c r="K46" s="9"/>
      <c r="L46" s="9"/>
    </row>
    <row r="47" spans="2:34" x14ac:dyDescent="0.25">
      <c r="B47" s="9"/>
      <c r="C47" s="9"/>
      <c r="D47" s="9"/>
      <c r="E47" s="9"/>
      <c r="F47" s="9"/>
      <c r="G47" s="9"/>
      <c r="H47" s="9"/>
      <c r="I47" s="9"/>
      <c r="J47" s="9"/>
      <c r="K47" s="9"/>
      <c r="L47" s="9"/>
    </row>
    <row r="48" spans="2:34" x14ac:dyDescent="0.25">
      <c r="B48" s="9"/>
      <c r="C48" s="9"/>
      <c r="D48" s="9"/>
      <c r="E48" s="9"/>
      <c r="F48" s="9"/>
      <c r="G48" s="9"/>
      <c r="H48" s="9"/>
      <c r="I48" s="9"/>
      <c r="J48" s="9"/>
      <c r="K48" s="9"/>
      <c r="L48" s="9"/>
    </row>
    <row r="49" spans="2:12" x14ac:dyDescent="0.25">
      <c r="B49" s="9"/>
      <c r="C49" s="9"/>
      <c r="D49" s="9"/>
      <c r="E49" s="9"/>
      <c r="F49" s="9"/>
      <c r="G49" s="9"/>
      <c r="H49" s="9"/>
      <c r="I49" s="9"/>
      <c r="J49" s="9"/>
      <c r="K49" s="9"/>
      <c r="L49" s="9"/>
    </row>
    <row r="50" spans="2:12" x14ac:dyDescent="0.25">
      <c r="B50" s="9"/>
      <c r="C50" s="9"/>
      <c r="D50" s="9"/>
      <c r="E50" s="9"/>
      <c r="F50" s="9"/>
      <c r="G50" s="9"/>
      <c r="H50" s="9"/>
      <c r="I50" s="9"/>
      <c r="J50" s="9"/>
      <c r="K50" s="9"/>
      <c r="L50" s="9"/>
    </row>
    <row r="51" spans="2:12" x14ac:dyDescent="0.25">
      <c r="B51" s="9"/>
      <c r="C51" s="9"/>
      <c r="D51" s="9"/>
      <c r="E51" s="9"/>
      <c r="F51" s="9"/>
      <c r="G51" s="9"/>
      <c r="H51" s="9"/>
      <c r="I51" s="9"/>
      <c r="J51" s="9"/>
      <c r="K51" s="9"/>
      <c r="L51" s="9"/>
    </row>
    <row r="52" spans="2:12" x14ac:dyDescent="0.25">
      <c r="B52" s="9"/>
      <c r="C52" s="9"/>
      <c r="D52" s="9"/>
      <c r="E52" s="9"/>
      <c r="F52" s="9"/>
      <c r="G52" s="9"/>
      <c r="H52" s="9"/>
      <c r="I52" s="9"/>
      <c r="J52" s="9"/>
      <c r="K52" s="9"/>
      <c r="L52" s="9"/>
    </row>
    <row r="53" spans="2:12" x14ac:dyDescent="0.25">
      <c r="B53" s="9"/>
      <c r="C53" s="9"/>
      <c r="D53" s="9"/>
      <c r="E53" s="9"/>
      <c r="F53" s="9"/>
      <c r="G53" s="9"/>
      <c r="H53" s="9"/>
      <c r="I53" s="9"/>
      <c r="J53" s="9"/>
      <c r="K53" s="9"/>
      <c r="L53" s="9"/>
    </row>
    <row r="54" spans="2:12" x14ac:dyDescent="0.25">
      <c r="B54" s="9"/>
      <c r="C54" s="9"/>
      <c r="D54" s="9"/>
      <c r="E54" s="9"/>
      <c r="F54" s="9"/>
      <c r="G54" s="9"/>
      <c r="H54" s="9"/>
      <c r="I54" s="9"/>
      <c r="J54" s="9"/>
      <c r="K54" s="9"/>
      <c r="L54" s="9"/>
    </row>
    <row r="55" spans="2:12" x14ac:dyDescent="0.25">
      <c r="B55" s="9"/>
      <c r="C55" s="9"/>
      <c r="D55" s="9"/>
      <c r="E55" s="9"/>
      <c r="F55" s="9"/>
      <c r="G55" s="9"/>
      <c r="H55" s="9"/>
      <c r="I55" s="9"/>
      <c r="J55" s="9"/>
      <c r="K55" s="9"/>
      <c r="L55" s="9"/>
    </row>
    <row r="56" spans="2:12" x14ac:dyDescent="0.25">
      <c r="B56" s="9"/>
      <c r="C56" s="9"/>
      <c r="D56" s="9"/>
      <c r="E56" s="9"/>
      <c r="F56" s="9"/>
      <c r="G56" s="9"/>
      <c r="H56" s="9"/>
      <c r="I56" s="9"/>
      <c r="J56" s="9"/>
      <c r="K56" s="9"/>
      <c r="L56" s="9"/>
    </row>
    <row r="57" spans="2:12" x14ac:dyDescent="0.25">
      <c r="B57" s="9"/>
      <c r="C57" s="9"/>
      <c r="D57" s="9"/>
      <c r="E57" s="9"/>
      <c r="F57" s="9"/>
      <c r="G57" s="9"/>
      <c r="H57" s="9"/>
      <c r="I57" s="9"/>
      <c r="J57" s="9"/>
      <c r="K57" s="9"/>
      <c r="L57" s="9"/>
    </row>
    <row r="58" spans="2:12" x14ac:dyDescent="0.25">
      <c r="B58" s="9"/>
      <c r="C58" s="9"/>
      <c r="D58" s="9"/>
      <c r="E58" s="9"/>
      <c r="F58" s="9"/>
      <c r="G58" s="9"/>
      <c r="H58" s="9"/>
      <c r="I58" s="9"/>
      <c r="J58" s="9"/>
      <c r="K58" s="9"/>
      <c r="L58" s="9"/>
    </row>
    <row r="59" spans="2:12" x14ac:dyDescent="0.25">
      <c r="B59" s="9"/>
      <c r="C59" s="9"/>
      <c r="D59" s="9"/>
      <c r="E59" s="9"/>
      <c r="F59" s="9"/>
      <c r="G59" s="9"/>
      <c r="H59" s="9"/>
      <c r="I59" s="9"/>
      <c r="J59" s="9"/>
      <c r="K59" s="9"/>
      <c r="L59" s="9"/>
    </row>
    <row r="60" spans="2:12" x14ac:dyDescent="0.25">
      <c r="B60" s="9"/>
      <c r="C60" s="9"/>
      <c r="D60" s="9"/>
      <c r="E60" s="9"/>
      <c r="F60" s="9"/>
      <c r="G60" s="9"/>
      <c r="H60" s="9"/>
      <c r="I60" s="9"/>
      <c r="J60" s="9"/>
      <c r="K60" s="9"/>
      <c r="L60" s="9"/>
    </row>
    <row r="61" spans="2:12" x14ac:dyDescent="0.25">
      <c r="B61" s="9"/>
      <c r="C61" s="9"/>
      <c r="D61" s="9"/>
      <c r="E61" s="9"/>
      <c r="F61" s="9"/>
      <c r="G61" s="9"/>
      <c r="H61" s="9"/>
      <c r="I61" s="9"/>
      <c r="J61" s="9"/>
      <c r="K61" s="9"/>
      <c r="L61" s="9"/>
    </row>
    <row r="62" spans="2:12" x14ac:dyDescent="0.25">
      <c r="B62" s="9"/>
      <c r="C62" s="9"/>
      <c r="D62" s="9"/>
      <c r="E62" s="9"/>
      <c r="F62" s="9"/>
      <c r="G62" s="9"/>
      <c r="H62" s="9"/>
      <c r="I62" s="9"/>
      <c r="J62" s="9"/>
      <c r="K62" s="9"/>
      <c r="L62" s="9"/>
    </row>
    <row r="63" spans="2:12" x14ac:dyDescent="0.25">
      <c r="B63" s="9"/>
      <c r="C63" s="9"/>
      <c r="D63" s="9"/>
      <c r="E63" s="9"/>
      <c r="F63" s="9"/>
      <c r="G63" s="9"/>
      <c r="H63" s="9"/>
      <c r="I63" s="9"/>
      <c r="J63" s="9"/>
      <c r="K63" s="9"/>
      <c r="L63" s="9"/>
    </row>
    <row r="64" spans="2:12" x14ac:dyDescent="0.25">
      <c r="B64" s="9"/>
      <c r="C64" s="9"/>
      <c r="D64" s="9"/>
      <c r="E64" s="9"/>
      <c r="F64" s="9"/>
      <c r="G64" s="9"/>
      <c r="H64" s="9"/>
      <c r="I64" s="9"/>
      <c r="J64" s="9"/>
      <c r="K64" s="9"/>
      <c r="L64" s="9"/>
    </row>
    <row r="65" spans="2:12" x14ac:dyDescent="0.25">
      <c r="B65" s="9"/>
      <c r="C65" s="9"/>
      <c r="D65" s="9"/>
      <c r="E65" s="9"/>
      <c r="F65" s="9"/>
      <c r="G65" s="9"/>
      <c r="H65" s="9"/>
      <c r="I65" s="9"/>
      <c r="J65" s="9"/>
      <c r="K65" s="9"/>
      <c r="L65" s="9"/>
    </row>
    <row r="66" spans="2:12" x14ac:dyDescent="0.25">
      <c r="B66" s="9"/>
      <c r="C66" s="9"/>
      <c r="D66" s="9"/>
      <c r="E66" s="9"/>
      <c r="F66" s="9"/>
      <c r="G66" s="9"/>
      <c r="H66" s="9"/>
      <c r="I66" s="9"/>
      <c r="J66" s="9"/>
      <c r="K66" s="9"/>
      <c r="L66" s="9"/>
    </row>
  </sheetData>
  <mergeCells count="1">
    <mergeCell ref="A29:G31"/>
  </mergeCells>
  <phoneticPr fontId="13" type="noConversion"/>
  <pageMargins left="0.7" right="0.7" top="0.75" bottom="0.75" header="0.3" footer="0.3"/>
  <pageSetup paperSize="9" orientation="portrait" r:id="rId1"/>
  <ignoredErrors>
    <ignoredError sqref="B11:C11 J11:K11 H11:I11 G11 D11:F11 L11:O11 P11 B22:C22 J22:K22 H22:I22 G22 D22:F22 L22:O22 P22 B13:C14 D13:F14 G13:G14 H13:I14 J13:K14 L13:O14 P13:P1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AH65"/>
  <sheetViews>
    <sheetView zoomScale="80" zoomScaleNormal="80" workbookViewId="0">
      <selection activeCell="L29" sqref="L29"/>
    </sheetView>
  </sheetViews>
  <sheetFormatPr defaultRowHeight="15" x14ac:dyDescent="0.25"/>
  <cols>
    <col min="1" max="1" width="48.42578125" style="1" customWidth="1"/>
    <col min="2" max="34" width="11.7109375" style="1" customWidth="1"/>
  </cols>
  <sheetData>
    <row r="2" spans="1:34" x14ac:dyDescent="0.25">
      <c r="A2" s="3" t="s">
        <v>124</v>
      </c>
    </row>
    <row r="4" spans="1:34" x14ac:dyDescent="0.25">
      <c r="A4" s="63"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174</v>
      </c>
      <c r="AF4" s="64" t="s">
        <v>178</v>
      </c>
      <c r="AG4" s="64" t="s">
        <v>182</v>
      </c>
      <c r="AH4" s="64" t="s">
        <v>187</v>
      </c>
    </row>
    <row r="6" spans="1:34" x14ac:dyDescent="0.25">
      <c r="A6" s="1" t="s">
        <v>125</v>
      </c>
      <c r="B6" s="28">
        <v>129.30000000000001</v>
      </c>
      <c r="C6" s="28">
        <v>483.9</v>
      </c>
      <c r="D6" s="28">
        <v>546.4</v>
      </c>
      <c r="E6" s="28">
        <v>767.8</v>
      </c>
      <c r="F6" s="28">
        <v>1150.0999999999999</v>
      </c>
      <c r="G6" s="28">
        <v>1655.1</v>
      </c>
      <c r="H6" s="28">
        <v>1077.5999999999999</v>
      </c>
      <c r="I6" s="28">
        <v>639.29999999999995</v>
      </c>
      <c r="J6" s="28">
        <v>514.4</v>
      </c>
      <c r="K6" s="28">
        <v>300.39999999999998</v>
      </c>
      <c r="L6" s="28">
        <v>282.2</v>
      </c>
      <c r="M6" s="28">
        <v>92</v>
      </c>
      <c r="N6" s="28">
        <v>197</v>
      </c>
      <c r="O6" s="28">
        <v>211.8</v>
      </c>
      <c r="P6" s="28">
        <v>90.4</v>
      </c>
      <c r="Q6" s="28">
        <v>449.1</v>
      </c>
      <c r="R6" s="28">
        <v>805.7</v>
      </c>
      <c r="S6" s="28">
        <v>840.6</v>
      </c>
      <c r="T6" s="28">
        <v>1666.4</v>
      </c>
      <c r="U6" s="28">
        <v>2586.5</v>
      </c>
      <c r="V6" s="28">
        <v>3398.6</v>
      </c>
      <c r="W6" s="28">
        <v>3428.2</v>
      </c>
      <c r="X6" s="28">
        <v>2804.3</v>
      </c>
      <c r="Y6" s="28">
        <v>1266.9000000000001</v>
      </c>
      <c r="Z6" s="28">
        <v>1025</v>
      </c>
      <c r="AA6" s="28">
        <v>468.9</v>
      </c>
      <c r="AB6" s="28">
        <v>-17.8</v>
      </c>
      <c r="AC6" s="28">
        <v>-111</v>
      </c>
      <c r="AD6" s="28">
        <v>114.3</v>
      </c>
      <c r="AE6" s="28">
        <v>265.60000000000002</v>
      </c>
      <c r="AF6" s="28">
        <v>554</v>
      </c>
      <c r="AG6" s="28">
        <v>360.4</v>
      </c>
      <c r="AH6" s="28">
        <v>181</v>
      </c>
    </row>
    <row r="7" spans="1:34" x14ac:dyDescent="0.25">
      <c r="A7" s="1" t="s">
        <v>126</v>
      </c>
      <c r="B7" s="28">
        <v>313.2</v>
      </c>
      <c r="C7" s="28">
        <v>326.39999999999998</v>
      </c>
      <c r="D7" s="28">
        <v>311.39999999999998</v>
      </c>
      <c r="E7" s="28">
        <v>309.8</v>
      </c>
      <c r="F7" s="28">
        <v>303.60000000000002</v>
      </c>
      <c r="G7" s="28">
        <v>315.39999999999998</v>
      </c>
      <c r="H7" s="28">
        <v>317</v>
      </c>
      <c r="I7" s="28">
        <v>334.5</v>
      </c>
      <c r="J7" s="28">
        <v>337.5</v>
      </c>
      <c r="K7" s="28">
        <v>346.3</v>
      </c>
      <c r="L7" s="28">
        <v>358.1</v>
      </c>
      <c r="M7" s="28">
        <v>425.3</v>
      </c>
      <c r="N7" s="28">
        <v>393.2</v>
      </c>
      <c r="O7" s="28">
        <v>432</v>
      </c>
      <c r="P7" s="28">
        <v>412.5</v>
      </c>
      <c r="Q7" s="28">
        <v>489.1</v>
      </c>
      <c r="R7" s="28">
        <v>424.8</v>
      </c>
      <c r="S7" s="28">
        <v>530.70000000000005</v>
      </c>
      <c r="T7" s="28">
        <v>464.5</v>
      </c>
      <c r="U7" s="28">
        <v>472.2</v>
      </c>
      <c r="V7" s="28">
        <v>476</v>
      </c>
      <c r="W7" s="28">
        <v>495.6</v>
      </c>
      <c r="X7" s="28">
        <v>497.7</v>
      </c>
      <c r="Y7" s="28">
        <v>557.6</v>
      </c>
      <c r="Z7" s="28">
        <v>540.1</v>
      </c>
      <c r="AA7" s="28">
        <v>569.79999999999995</v>
      </c>
      <c r="AB7" s="28">
        <v>553.20000000000005</v>
      </c>
      <c r="AC7" s="28">
        <v>743.1</v>
      </c>
      <c r="AD7" s="28">
        <v>606.6</v>
      </c>
      <c r="AE7" s="28">
        <v>763.9</v>
      </c>
      <c r="AF7" s="28">
        <v>680.6</v>
      </c>
      <c r="AG7" s="28">
        <v>800.9</v>
      </c>
      <c r="AH7" s="28">
        <v>716.8</v>
      </c>
    </row>
    <row r="8" spans="1:34" x14ac:dyDescent="0.25">
      <c r="A8" s="1" t="s">
        <v>127</v>
      </c>
      <c r="B8" s="28">
        <v>-0.4</v>
      </c>
      <c r="C8" s="28">
        <v>-277.60000000000002</v>
      </c>
      <c r="D8" s="28">
        <v>195.6</v>
      </c>
      <c r="E8" s="28">
        <v>131</v>
      </c>
      <c r="F8" s="28">
        <v>-441.2</v>
      </c>
      <c r="G8" s="28">
        <v>-569.29999999999995</v>
      </c>
      <c r="H8" s="28">
        <v>-469.8</v>
      </c>
      <c r="I8" s="28">
        <v>769.2</v>
      </c>
      <c r="J8" s="28">
        <v>-169.4</v>
      </c>
      <c r="K8" s="28">
        <v>288.10000000000002</v>
      </c>
      <c r="L8" s="28">
        <v>67</v>
      </c>
      <c r="M8" s="28">
        <v>463.3</v>
      </c>
      <c r="N8" s="28">
        <v>-441.6</v>
      </c>
      <c r="O8" s="28">
        <v>40.299999999999997</v>
      </c>
      <c r="P8" s="28">
        <v>-54.8</v>
      </c>
      <c r="Q8" s="28">
        <v>687.9</v>
      </c>
      <c r="R8" s="28">
        <v>-395.2</v>
      </c>
      <c r="S8" s="28">
        <v>-112.9</v>
      </c>
      <c r="T8" s="28">
        <v>141.5</v>
      </c>
      <c r="U8" s="28">
        <v>-1653.6</v>
      </c>
      <c r="V8" s="28">
        <v>-803.5</v>
      </c>
      <c r="W8" s="28">
        <v>-722.2</v>
      </c>
      <c r="X8" s="28">
        <v>-668.4</v>
      </c>
      <c r="Y8" s="28">
        <v>610.79999999999995</v>
      </c>
      <c r="Z8" s="28">
        <v>-605.6</v>
      </c>
      <c r="AA8" s="28">
        <v>298.5</v>
      </c>
      <c r="AB8" s="28">
        <v>1017.7</v>
      </c>
      <c r="AC8" s="28">
        <v>873.2</v>
      </c>
      <c r="AD8" s="28">
        <v>310.60000000000002</v>
      </c>
      <c r="AE8" s="28">
        <v>-218.1</v>
      </c>
      <c r="AF8" s="28">
        <v>-817.8</v>
      </c>
      <c r="AG8" s="28">
        <v>96</v>
      </c>
      <c r="AH8" s="28">
        <v>-443.5</v>
      </c>
    </row>
    <row r="9" spans="1:34" x14ac:dyDescent="0.25">
      <c r="A9" s="1" t="s">
        <v>128</v>
      </c>
      <c r="B9" s="28">
        <v>-143</v>
      </c>
      <c r="C9" s="28">
        <v>-206.7</v>
      </c>
      <c r="D9" s="28">
        <v>-201.8</v>
      </c>
      <c r="E9" s="28">
        <v>-338.6</v>
      </c>
      <c r="F9" s="28">
        <v>-179.6</v>
      </c>
      <c r="G9" s="28">
        <v>-292.2</v>
      </c>
      <c r="H9" s="28">
        <v>-203</v>
      </c>
      <c r="I9" s="28">
        <v>-389.3</v>
      </c>
      <c r="J9" s="28">
        <v>-183.5</v>
      </c>
      <c r="K9" s="28">
        <v>-300.5</v>
      </c>
      <c r="L9" s="28">
        <v>-155.5</v>
      </c>
      <c r="M9" s="28">
        <v>-522.20000000000005</v>
      </c>
      <c r="N9" s="28">
        <v>-253.4</v>
      </c>
      <c r="O9" s="28">
        <v>-307</v>
      </c>
      <c r="P9" s="28">
        <v>-268.8</v>
      </c>
      <c r="Q9" s="28">
        <v>-558.29999999999995</v>
      </c>
      <c r="R9" s="28">
        <v>-259.10000000000002</v>
      </c>
      <c r="S9" s="28">
        <v>-338.9</v>
      </c>
      <c r="T9" s="28">
        <v>-385.5</v>
      </c>
      <c r="U9" s="28">
        <v>-673.2</v>
      </c>
      <c r="V9" s="28">
        <v>-256.10000000000002</v>
      </c>
      <c r="W9" s="28">
        <v>-365.6</v>
      </c>
      <c r="X9" s="28">
        <v>-276.10000000000002</v>
      </c>
      <c r="Y9" s="28">
        <v>-784.3</v>
      </c>
      <c r="Z9" s="28">
        <v>-330.1</v>
      </c>
      <c r="AA9" s="28">
        <v>-729.3</v>
      </c>
      <c r="AB9" s="28">
        <v>-591.70000000000005</v>
      </c>
      <c r="AC9" s="28">
        <v>-699.4</v>
      </c>
      <c r="AD9" s="28">
        <v>-297.7</v>
      </c>
      <c r="AE9" s="28">
        <v>-444.6</v>
      </c>
      <c r="AF9" s="28">
        <v>-381.2</v>
      </c>
      <c r="AG9" s="28">
        <v>-937.1</v>
      </c>
      <c r="AH9" s="28">
        <v>-361.8</v>
      </c>
    </row>
    <row r="10" spans="1:34" x14ac:dyDescent="0.25">
      <c r="A10" s="1" t="s">
        <v>129</v>
      </c>
      <c r="B10" s="28">
        <v>-2.1</v>
      </c>
      <c r="C10" s="28">
        <v>12.6</v>
      </c>
      <c r="D10" s="28">
        <v>-9.6</v>
      </c>
      <c r="E10" s="28">
        <v>-10.5</v>
      </c>
      <c r="F10" s="28">
        <v>19</v>
      </c>
      <c r="G10" s="28">
        <v>-0.7</v>
      </c>
      <c r="H10" s="28">
        <v>-0.4</v>
      </c>
      <c r="I10" s="28">
        <v>-3.8</v>
      </c>
      <c r="J10" s="28">
        <v>-8.6</v>
      </c>
      <c r="K10" s="28">
        <v>11.1</v>
      </c>
      <c r="L10" s="28">
        <v>-12.3</v>
      </c>
      <c r="M10" s="28">
        <v>5.9</v>
      </c>
      <c r="N10" s="28">
        <v>16.399999999999999</v>
      </c>
      <c r="O10" s="28">
        <v>-13.6</v>
      </c>
      <c r="P10" s="28">
        <v>-6</v>
      </c>
      <c r="Q10" s="28">
        <v>-3.5</v>
      </c>
      <c r="R10" s="28">
        <v>13.2</v>
      </c>
      <c r="S10" s="28">
        <v>-8.9</v>
      </c>
      <c r="T10" s="28">
        <v>-1.4</v>
      </c>
      <c r="U10" s="28">
        <v>-17.8</v>
      </c>
      <c r="V10" s="28">
        <v>-17.2</v>
      </c>
      <c r="W10" s="28">
        <v>-27.5</v>
      </c>
      <c r="X10" s="28">
        <v>-24.8</v>
      </c>
      <c r="Y10" s="28">
        <v>-38.799999999999997</v>
      </c>
      <c r="Z10" s="28">
        <v>7.3</v>
      </c>
      <c r="AA10" s="28">
        <v>-0.9</v>
      </c>
      <c r="AB10" s="28">
        <v>16.7</v>
      </c>
      <c r="AC10" s="28">
        <v>-1</v>
      </c>
      <c r="AD10" s="28">
        <v>25</v>
      </c>
      <c r="AE10" s="28">
        <v>8.3000000000000007</v>
      </c>
      <c r="AF10" s="28">
        <v>-4.0999999999999996</v>
      </c>
      <c r="AG10" s="28">
        <v>-1.8</v>
      </c>
      <c r="AH10" s="28">
        <v>4.0999999999999996</v>
      </c>
    </row>
    <row r="11" spans="1:34" x14ac:dyDescent="0.25">
      <c r="A11" s="59" t="s">
        <v>130</v>
      </c>
      <c r="B11" s="69">
        <f>SUM(B6:B10)</f>
        <v>297</v>
      </c>
      <c r="C11" s="69">
        <f t="shared" ref="C11:G11" si="0">SUM(C6:C10)</f>
        <v>338.59999999999997</v>
      </c>
      <c r="D11" s="69">
        <f t="shared" si="0"/>
        <v>841.99999999999989</v>
      </c>
      <c r="E11" s="69">
        <f t="shared" si="0"/>
        <v>859.49999999999989</v>
      </c>
      <c r="F11" s="69">
        <f t="shared" si="0"/>
        <v>851.89999999999975</v>
      </c>
      <c r="G11" s="69">
        <f t="shared" si="0"/>
        <v>1108.3</v>
      </c>
      <c r="H11" s="69">
        <f t="shared" ref="H11:I11" si="1">SUM(H6:H10)</f>
        <v>721.4</v>
      </c>
      <c r="I11" s="69">
        <f t="shared" si="1"/>
        <v>1349.9</v>
      </c>
      <c r="J11" s="69">
        <f t="shared" ref="J11" si="2">SUM(J6:J10)</f>
        <v>490.4</v>
      </c>
      <c r="K11" s="69">
        <v>645.29999999999995</v>
      </c>
      <c r="L11" s="69">
        <v>539.4</v>
      </c>
      <c r="M11" s="69">
        <v>464.3</v>
      </c>
      <c r="N11" s="69">
        <v>-88.3</v>
      </c>
      <c r="O11" s="69">
        <v>363.5</v>
      </c>
      <c r="P11" s="69">
        <v>173.2</v>
      </c>
      <c r="Q11" s="69">
        <v>1064.5</v>
      </c>
      <c r="R11" s="69">
        <v>589.4</v>
      </c>
      <c r="S11" s="69">
        <v>910.5</v>
      </c>
      <c r="T11" s="69">
        <v>1885.6</v>
      </c>
      <c r="U11" s="69">
        <v>714.1</v>
      </c>
      <c r="V11" s="69">
        <v>2797.8</v>
      </c>
      <c r="W11" s="69">
        <v>2808.6</v>
      </c>
      <c r="X11" s="69">
        <v>2332.6999999999998</v>
      </c>
      <c r="Y11" s="69">
        <v>1612.2</v>
      </c>
      <c r="Z11" s="69">
        <v>636.6</v>
      </c>
      <c r="AA11" s="69">
        <v>606.9</v>
      </c>
      <c r="AB11" s="69">
        <v>978.1</v>
      </c>
      <c r="AC11" s="69">
        <v>804.9</v>
      </c>
      <c r="AD11" s="69">
        <v>758.7</v>
      </c>
      <c r="AE11" s="69">
        <v>375.2</v>
      </c>
      <c r="AF11" s="69">
        <v>31.5</v>
      </c>
      <c r="AG11" s="69">
        <v>318.3</v>
      </c>
      <c r="AH11" s="69">
        <v>96.5</v>
      </c>
    </row>
    <row r="12" spans="1:34" x14ac:dyDescent="0.25">
      <c r="A12" s="1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row>
    <row r="13" spans="1:34" x14ac:dyDescent="0.25">
      <c r="A13" s="25" t="s">
        <v>131</v>
      </c>
      <c r="B13" s="28">
        <v>-48.4</v>
      </c>
      <c r="C13" s="28">
        <v>-101.6</v>
      </c>
      <c r="D13" s="28">
        <v>-87</v>
      </c>
      <c r="E13" s="28">
        <v>-152.69999999999999</v>
      </c>
      <c r="F13" s="28">
        <v>-144.1</v>
      </c>
      <c r="G13" s="28">
        <v>-119.6</v>
      </c>
      <c r="H13" s="28">
        <v>-180.1</v>
      </c>
      <c r="I13" s="28">
        <v>-282.5</v>
      </c>
      <c r="J13" s="28">
        <v>-87.2</v>
      </c>
      <c r="K13" s="28">
        <v>-178.7</v>
      </c>
      <c r="L13" s="28">
        <v>-299.5</v>
      </c>
      <c r="M13" s="28">
        <v>-397.7</v>
      </c>
      <c r="N13" s="28">
        <v>-199.9</v>
      </c>
      <c r="O13" s="28">
        <v>-191.7</v>
      </c>
      <c r="P13" s="28">
        <v>-184.8</v>
      </c>
      <c r="Q13" s="28">
        <v>-258.60000000000002</v>
      </c>
      <c r="R13" s="28">
        <v>-183.7</v>
      </c>
      <c r="S13" s="28">
        <v>-212.6</v>
      </c>
      <c r="T13" s="28">
        <v>-439.6</v>
      </c>
      <c r="U13" s="28">
        <v>-880.8</v>
      </c>
      <c r="V13" s="28">
        <v>-341.2</v>
      </c>
      <c r="W13" s="28">
        <v>-496.7</v>
      </c>
      <c r="X13" s="28">
        <v>-540.70000000000005</v>
      </c>
      <c r="Y13" s="28">
        <v>-1418.3</v>
      </c>
      <c r="Z13" s="28">
        <v>-761</v>
      </c>
      <c r="AA13" s="28">
        <v>-733.4</v>
      </c>
      <c r="AB13" s="28">
        <v>-572.20000000000005</v>
      </c>
      <c r="AC13" s="28">
        <v>-799.4</v>
      </c>
      <c r="AD13" s="28">
        <v>-317.60000000000002</v>
      </c>
      <c r="AE13" s="28">
        <v>-256.5</v>
      </c>
      <c r="AF13" s="28">
        <v>-156</v>
      </c>
      <c r="AG13" s="28">
        <v>-226.7</v>
      </c>
      <c r="AH13" s="28">
        <v>-51.8</v>
      </c>
    </row>
    <row r="14" spans="1:34" x14ac:dyDescent="0.25">
      <c r="A14" s="18"/>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row>
    <row r="15" spans="1:34" ht="15.75" x14ac:dyDescent="0.25">
      <c r="A15" s="27"/>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row>
    <row r="16" spans="1:34" x14ac:dyDescent="0.25">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row>
    <row r="17" spans="1:34" x14ac:dyDescent="0.2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row>
    <row r="20" spans="1:34" x14ac:dyDescent="0.25">
      <c r="B20" s="26"/>
      <c r="C20" s="26"/>
      <c r="D20" s="26"/>
      <c r="E20" s="26"/>
      <c r="F20" s="26"/>
      <c r="G20" s="26"/>
      <c r="H20" s="26"/>
      <c r="I20" s="26"/>
      <c r="J20" s="26"/>
      <c r="K20" s="26"/>
      <c r="L20" s="26"/>
    </row>
    <row r="21" spans="1:34" x14ac:dyDescent="0.25">
      <c r="B21" s="26"/>
      <c r="C21" s="26"/>
      <c r="D21" s="26"/>
      <c r="E21" s="26"/>
      <c r="F21" s="26"/>
      <c r="G21" s="26"/>
      <c r="H21" s="26"/>
      <c r="I21" s="26"/>
      <c r="J21" s="26"/>
      <c r="K21" s="26"/>
      <c r="L21" s="26"/>
    </row>
    <row r="22" spans="1:34" x14ac:dyDescent="0.25">
      <c r="B22" s="26"/>
      <c r="C22" s="26"/>
      <c r="D22" s="26"/>
      <c r="E22" s="26"/>
      <c r="F22" s="26"/>
      <c r="G22" s="26"/>
      <c r="H22" s="26"/>
      <c r="I22" s="26"/>
      <c r="J22" s="26"/>
      <c r="K22" s="26"/>
      <c r="L22" s="26"/>
    </row>
    <row r="23" spans="1:34" x14ac:dyDescent="0.25">
      <c r="B23" s="26"/>
      <c r="C23" s="26"/>
      <c r="D23" s="26"/>
      <c r="E23" s="26"/>
      <c r="F23" s="26"/>
      <c r="G23" s="26"/>
      <c r="H23" s="26"/>
      <c r="I23" s="26"/>
      <c r="J23" s="26"/>
      <c r="K23" s="26"/>
      <c r="L23" s="26"/>
    </row>
    <row r="24" spans="1:34" x14ac:dyDescent="0.25">
      <c r="B24" s="26"/>
      <c r="C24" s="26"/>
      <c r="D24" s="26"/>
      <c r="E24" s="26"/>
      <c r="F24" s="26"/>
      <c r="G24" s="26"/>
      <c r="H24" s="26"/>
      <c r="I24" s="26"/>
      <c r="J24" s="26"/>
      <c r="K24" s="26"/>
      <c r="L24" s="26"/>
    </row>
    <row r="25" spans="1:34" x14ac:dyDescent="0.25">
      <c r="B25" s="26"/>
      <c r="C25" s="26"/>
      <c r="D25" s="26"/>
      <c r="E25" s="26"/>
      <c r="F25" s="26"/>
      <c r="G25" s="26"/>
      <c r="H25" s="26"/>
      <c r="I25" s="26"/>
      <c r="J25" s="26"/>
      <c r="K25" s="26"/>
      <c r="L25" s="26"/>
    </row>
    <row r="26" spans="1:34" x14ac:dyDescent="0.25">
      <c r="B26" s="26"/>
      <c r="C26" s="26"/>
      <c r="D26" s="26"/>
      <c r="E26" s="26"/>
      <c r="F26" s="26"/>
      <c r="G26" s="26"/>
      <c r="H26" s="26"/>
      <c r="I26" s="26"/>
      <c r="J26" s="26"/>
      <c r="K26" s="26"/>
      <c r="L26" s="26"/>
    </row>
    <row r="27" spans="1:34" x14ac:dyDescent="0.25">
      <c r="B27" s="26"/>
      <c r="C27" s="26"/>
      <c r="D27" s="26"/>
      <c r="E27" s="26"/>
      <c r="F27" s="26"/>
      <c r="G27" s="26"/>
      <c r="H27" s="26"/>
      <c r="I27" s="26"/>
      <c r="J27" s="26"/>
      <c r="K27" s="26"/>
      <c r="L27" s="26"/>
    </row>
    <row r="28" spans="1:34" x14ac:dyDescent="0.25">
      <c r="B28" s="26"/>
      <c r="C28" s="26"/>
      <c r="D28" s="26"/>
      <c r="E28" s="26"/>
      <c r="F28" s="26"/>
      <c r="G28" s="26"/>
      <c r="H28" s="26"/>
      <c r="I28" s="26"/>
      <c r="J28" s="26"/>
      <c r="K28" s="26"/>
      <c r="L28" s="26"/>
    </row>
    <row r="29" spans="1:34" x14ac:dyDescent="0.25">
      <c r="B29" s="26"/>
      <c r="C29" s="26"/>
      <c r="D29" s="26"/>
      <c r="E29" s="26"/>
      <c r="F29" s="26"/>
      <c r="G29" s="26"/>
      <c r="H29" s="26"/>
      <c r="I29" s="26"/>
      <c r="J29" s="26"/>
      <c r="K29" s="26"/>
      <c r="L29" s="26"/>
    </row>
    <row r="30" spans="1:34" x14ac:dyDescent="0.25">
      <c r="B30" s="26"/>
      <c r="C30" s="26"/>
      <c r="D30" s="26"/>
      <c r="E30" s="26"/>
      <c r="F30" s="26"/>
      <c r="G30" s="26"/>
      <c r="H30" s="26"/>
      <c r="I30" s="26"/>
      <c r="J30" s="26"/>
      <c r="K30" s="26"/>
      <c r="L30" s="26"/>
    </row>
    <row r="31" spans="1:34" x14ac:dyDescent="0.25">
      <c r="B31" s="26"/>
      <c r="C31" s="26"/>
      <c r="D31" s="26"/>
      <c r="E31" s="26"/>
      <c r="F31" s="26"/>
      <c r="G31" s="26"/>
      <c r="H31" s="26"/>
      <c r="I31" s="26"/>
      <c r="J31" s="26"/>
      <c r="K31" s="26"/>
      <c r="L31" s="26"/>
    </row>
    <row r="32" spans="1:34" x14ac:dyDescent="0.25">
      <c r="B32" s="26"/>
      <c r="C32" s="26"/>
      <c r="D32" s="26"/>
      <c r="E32" s="26"/>
      <c r="F32" s="26"/>
      <c r="G32" s="26"/>
      <c r="H32" s="26"/>
      <c r="I32" s="26"/>
      <c r="J32" s="26"/>
      <c r="K32" s="26"/>
      <c r="L32" s="26"/>
    </row>
    <row r="33" spans="2:12" x14ac:dyDescent="0.25">
      <c r="B33" s="26"/>
      <c r="C33" s="26"/>
      <c r="D33" s="26"/>
      <c r="E33" s="26"/>
      <c r="F33" s="26"/>
      <c r="G33" s="26"/>
      <c r="H33" s="26"/>
      <c r="I33" s="26"/>
      <c r="J33" s="26"/>
      <c r="K33" s="26"/>
      <c r="L33" s="26"/>
    </row>
    <row r="34" spans="2:12" x14ac:dyDescent="0.25">
      <c r="B34" s="26"/>
      <c r="C34" s="26"/>
      <c r="D34" s="26"/>
      <c r="E34" s="26"/>
      <c r="F34" s="26"/>
      <c r="G34" s="26"/>
      <c r="H34" s="26"/>
      <c r="I34" s="26"/>
      <c r="J34" s="26"/>
      <c r="K34" s="26"/>
      <c r="L34" s="26"/>
    </row>
    <row r="35" spans="2:12" x14ac:dyDescent="0.25">
      <c r="B35" s="26"/>
      <c r="C35" s="26"/>
      <c r="D35" s="26"/>
      <c r="E35" s="26"/>
      <c r="F35" s="26"/>
      <c r="G35" s="26"/>
      <c r="H35" s="26"/>
      <c r="I35" s="26"/>
      <c r="J35" s="26"/>
      <c r="K35" s="26"/>
      <c r="L35" s="26"/>
    </row>
    <row r="36" spans="2:12" x14ac:dyDescent="0.25">
      <c r="B36" s="26"/>
      <c r="C36" s="26"/>
      <c r="D36" s="26"/>
      <c r="E36" s="26"/>
      <c r="F36" s="26"/>
      <c r="G36" s="26"/>
      <c r="H36" s="26"/>
      <c r="I36" s="26"/>
      <c r="J36" s="26"/>
      <c r="K36" s="26"/>
      <c r="L36" s="26"/>
    </row>
    <row r="37" spans="2:12" x14ac:dyDescent="0.25">
      <c r="B37" s="26"/>
      <c r="C37" s="26"/>
      <c r="D37" s="26"/>
      <c r="E37" s="26"/>
      <c r="F37" s="26"/>
      <c r="G37" s="26"/>
      <c r="H37" s="26"/>
      <c r="I37" s="26"/>
      <c r="J37" s="26"/>
      <c r="K37" s="26"/>
      <c r="L37" s="26"/>
    </row>
    <row r="38" spans="2:12" x14ac:dyDescent="0.25">
      <c r="B38" s="26"/>
      <c r="C38" s="26"/>
      <c r="D38" s="26"/>
      <c r="E38" s="26"/>
      <c r="F38" s="26"/>
      <c r="G38" s="26"/>
      <c r="H38" s="26"/>
      <c r="I38" s="26"/>
      <c r="J38" s="26"/>
      <c r="K38" s="26"/>
      <c r="L38" s="26"/>
    </row>
    <row r="39" spans="2:12" x14ac:dyDescent="0.25">
      <c r="B39" s="26"/>
      <c r="C39" s="26"/>
      <c r="D39" s="26"/>
      <c r="E39" s="26"/>
      <c r="F39" s="26"/>
      <c r="G39" s="26"/>
      <c r="H39" s="26"/>
      <c r="I39" s="26"/>
      <c r="J39" s="26"/>
      <c r="K39" s="26"/>
      <c r="L39" s="26"/>
    </row>
    <row r="40" spans="2:12" x14ac:dyDescent="0.25">
      <c r="B40" s="26"/>
      <c r="C40" s="26"/>
      <c r="D40" s="26"/>
      <c r="E40" s="26"/>
      <c r="F40" s="26"/>
      <c r="G40" s="26"/>
      <c r="H40" s="26"/>
      <c r="I40" s="26"/>
      <c r="J40" s="26"/>
      <c r="K40" s="26"/>
      <c r="L40" s="26"/>
    </row>
    <row r="41" spans="2:12" x14ac:dyDescent="0.25">
      <c r="B41" s="26"/>
      <c r="C41" s="26"/>
      <c r="D41" s="26"/>
      <c r="E41" s="26"/>
      <c r="F41" s="26"/>
      <c r="G41" s="26"/>
      <c r="H41" s="26"/>
      <c r="I41" s="26"/>
      <c r="J41" s="26"/>
      <c r="K41" s="26"/>
      <c r="L41" s="26"/>
    </row>
    <row r="42" spans="2:12" x14ac:dyDescent="0.25">
      <c r="B42" s="26"/>
      <c r="C42" s="26"/>
      <c r="D42" s="26"/>
      <c r="E42" s="26"/>
      <c r="F42" s="26"/>
      <c r="G42" s="26"/>
      <c r="H42" s="26"/>
      <c r="I42" s="26"/>
      <c r="J42" s="26"/>
      <c r="K42" s="26"/>
      <c r="L42" s="26"/>
    </row>
    <row r="43" spans="2:12" x14ac:dyDescent="0.25">
      <c r="B43" s="26"/>
      <c r="C43" s="26"/>
      <c r="D43" s="26"/>
      <c r="E43" s="26"/>
      <c r="F43" s="26"/>
      <c r="G43" s="26"/>
      <c r="H43" s="26"/>
      <c r="I43" s="26"/>
      <c r="J43" s="26"/>
      <c r="K43" s="26"/>
      <c r="L43" s="26"/>
    </row>
    <row r="44" spans="2:12" x14ac:dyDescent="0.25">
      <c r="B44" s="26"/>
      <c r="C44" s="26"/>
      <c r="D44" s="26"/>
      <c r="E44" s="26"/>
      <c r="F44" s="26"/>
      <c r="G44" s="26"/>
      <c r="H44" s="26"/>
      <c r="I44" s="26"/>
      <c r="J44" s="26"/>
      <c r="K44" s="26"/>
      <c r="L44" s="26"/>
    </row>
    <row r="45" spans="2:12" x14ac:dyDescent="0.25">
      <c r="B45" s="26"/>
      <c r="C45" s="26"/>
      <c r="D45" s="26"/>
      <c r="E45" s="26"/>
      <c r="F45" s="26"/>
      <c r="G45" s="26"/>
      <c r="H45" s="26"/>
      <c r="I45" s="26"/>
      <c r="J45" s="26"/>
      <c r="K45" s="26"/>
      <c r="L45" s="26"/>
    </row>
    <row r="46" spans="2:12" x14ac:dyDescent="0.25">
      <c r="B46" s="26"/>
      <c r="C46" s="26"/>
      <c r="D46" s="26"/>
      <c r="E46" s="26"/>
      <c r="F46" s="26"/>
      <c r="G46" s="26"/>
      <c r="H46" s="26"/>
      <c r="I46" s="26"/>
      <c r="J46" s="26"/>
      <c r="K46" s="26"/>
      <c r="L46" s="26"/>
    </row>
    <row r="47" spans="2:12" x14ac:dyDescent="0.25">
      <c r="B47" s="26"/>
      <c r="C47" s="26"/>
      <c r="D47" s="26"/>
      <c r="E47" s="26"/>
      <c r="F47" s="26"/>
      <c r="G47" s="26"/>
      <c r="H47" s="26"/>
      <c r="I47" s="26"/>
      <c r="J47" s="26"/>
      <c r="K47" s="26"/>
      <c r="L47" s="26"/>
    </row>
    <row r="48" spans="2:12" x14ac:dyDescent="0.25">
      <c r="B48" s="26"/>
      <c r="C48" s="26"/>
      <c r="D48" s="26"/>
      <c r="E48" s="26"/>
      <c r="F48" s="26"/>
      <c r="G48" s="26"/>
      <c r="H48" s="26"/>
      <c r="I48" s="26"/>
      <c r="J48" s="26"/>
      <c r="K48" s="26"/>
      <c r="L48" s="26"/>
    </row>
    <row r="49" spans="2:12" x14ac:dyDescent="0.25">
      <c r="B49" s="26"/>
      <c r="C49" s="26"/>
      <c r="D49" s="26"/>
      <c r="E49" s="26"/>
      <c r="F49" s="26"/>
      <c r="G49" s="26"/>
      <c r="H49" s="26"/>
      <c r="I49" s="26"/>
      <c r="J49" s="26"/>
      <c r="K49" s="26"/>
      <c r="L49" s="26"/>
    </row>
    <row r="50" spans="2:12" x14ac:dyDescent="0.25">
      <c r="B50" s="26"/>
      <c r="C50" s="26"/>
      <c r="D50" s="26"/>
      <c r="E50" s="26"/>
      <c r="F50" s="26"/>
      <c r="G50" s="26"/>
      <c r="H50" s="26"/>
      <c r="I50" s="26"/>
      <c r="J50" s="26"/>
      <c r="K50" s="26"/>
      <c r="L50" s="26"/>
    </row>
    <row r="51" spans="2:12" x14ac:dyDescent="0.25">
      <c r="B51" s="26"/>
      <c r="C51" s="26"/>
      <c r="D51" s="26"/>
      <c r="E51" s="26"/>
      <c r="F51" s="26"/>
      <c r="G51" s="26"/>
      <c r="H51" s="26"/>
      <c r="I51" s="26"/>
      <c r="J51" s="26"/>
      <c r="K51" s="26"/>
      <c r="L51" s="26"/>
    </row>
    <row r="52" spans="2:12" x14ac:dyDescent="0.25">
      <c r="B52" s="26"/>
      <c r="C52" s="26"/>
      <c r="D52" s="26"/>
      <c r="E52" s="26"/>
      <c r="F52" s="26"/>
      <c r="G52" s="26"/>
      <c r="H52" s="26"/>
      <c r="I52" s="26"/>
      <c r="J52" s="26"/>
      <c r="K52" s="26"/>
      <c r="L52" s="26"/>
    </row>
    <row r="53" spans="2:12" x14ac:dyDescent="0.25">
      <c r="B53" s="26"/>
      <c r="C53" s="26"/>
      <c r="D53" s="26"/>
      <c r="E53" s="26"/>
      <c r="F53" s="26"/>
      <c r="G53" s="26"/>
      <c r="H53" s="26"/>
      <c r="I53" s="26"/>
      <c r="J53" s="26"/>
      <c r="K53" s="26"/>
      <c r="L53" s="26"/>
    </row>
    <row r="54" spans="2:12" x14ac:dyDescent="0.25">
      <c r="B54" s="26"/>
      <c r="C54" s="26"/>
      <c r="D54" s="26"/>
      <c r="E54" s="26"/>
      <c r="F54" s="26"/>
      <c r="G54" s="26"/>
      <c r="H54" s="26"/>
      <c r="I54" s="26"/>
      <c r="J54" s="26"/>
      <c r="K54" s="26"/>
      <c r="L54" s="26"/>
    </row>
    <row r="55" spans="2:12" x14ac:dyDescent="0.25">
      <c r="B55" s="26"/>
      <c r="C55" s="26"/>
      <c r="D55" s="26"/>
      <c r="E55" s="26"/>
      <c r="F55" s="26"/>
      <c r="G55" s="26"/>
      <c r="H55" s="26"/>
      <c r="I55" s="26"/>
      <c r="J55" s="26"/>
      <c r="K55" s="26"/>
      <c r="L55" s="26"/>
    </row>
    <row r="56" spans="2:12" x14ac:dyDescent="0.25">
      <c r="B56" s="26"/>
      <c r="C56" s="26"/>
      <c r="D56" s="26"/>
      <c r="E56" s="26"/>
      <c r="F56" s="26"/>
      <c r="G56" s="26"/>
      <c r="H56" s="26"/>
      <c r="I56" s="26"/>
      <c r="J56" s="26"/>
      <c r="K56" s="26"/>
      <c r="L56" s="26"/>
    </row>
    <row r="57" spans="2:12" x14ac:dyDescent="0.25">
      <c r="B57" s="26"/>
      <c r="C57" s="26"/>
      <c r="D57" s="26"/>
      <c r="E57" s="26"/>
      <c r="F57" s="26"/>
      <c r="G57" s="26"/>
      <c r="H57" s="26"/>
      <c r="I57" s="26"/>
      <c r="J57" s="26"/>
      <c r="K57" s="26"/>
      <c r="L57" s="26"/>
    </row>
    <row r="58" spans="2:12" x14ac:dyDescent="0.25">
      <c r="B58" s="26"/>
      <c r="C58" s="26"/>
      <c r="D58" s="26"/>
      <c r="E58" s="26"/>
      <c r="F58" s="26"/>
      <c r="G58" s="26"/>
      <c r="H58" s="26"/>
      <c r="I58" s="26"/>
      <c r="J58" s="26"/>
      <c r="K58" s="26"/>
      <c r="L58" s="26"/>
    </row>
    <row r="59" spans="2:12" x14ac:dyDescent="0.25">
      <c r="B59" s="26"/>
      <c r="C59" s="26"/>
      <c r="D59" s="26"/>
      <c r="E59" s="26"/>
      <c r="F59" s="26"/>
      <c r="G59" s="26"/>
      <c r="H59" s="26"/>
      <c r="I59" s="26"/>
      <c r="J59" s="26"/>
      <c r="K59" s="26"/>
      <c r="L59" s="26"/>
    </row>
    <row r="60" spans="2:12" x14ac:dyDescent="0.25">
      <c r="B60" s="26"/>
      <c r="C60" s="26"/>
      <c r="D60" s="26"/>
      <c r="E60" s="26"/>
      <c r="F60" s="26"/>
      <c r="G60" s="26"/>
      <c r="H60" s="26"/>
      <c r="I60" s="26"/>
      <c r="J60" s="26"/>
      <c r="K60" s="26"/>
      <c r="L60" s="26"/>
    </row>
    <row r="61" spans="2:12" x14ac:dyDescent="0.25">
      <c r="B61" s="26"/>
      <c r="C61" s="26"/>
      <c r="D61" s="26"/>
      <c r="E61" s="26"/>
      <c r="F61" s="26"/>
      <c r="G61" s="26"/>
      <c r="H61" s="26"/>
      <c r="I61" s="26"/>
      <c r="J61" s="26"/>
      <c r="K61" s="26"/>
      <c r="L61" s="26"/>
    </row>
    <row r="62" spans="2:12" x14ac:dyDescent="0.25">
      <c r="B62" s="26"/>
      <c r="C62" s="26"/>
      <c r="D62" s="26"/>
      <c r="E62" s="26"/>
      <c r="F62" s="26"/>
      <c r="G62" s="26"/>
      <c r="H62" s="26"/>
      <c r="I62" s="26"/>
      <c r="J62" s="26"/>
      <c r="K62" s="26"/>
      <c r="L62" s="26"/>
    </row>
    <row r="63" spans="2:12" x14ac:dyDescent="0.25">
      <c r="B63" s="26"/>
      <c r="C63" s="26"/>
      <c r="D63" s="26"/>
      <c r="E63" s="26"/>
      <c r="F63" s="26"/>
      <c r="G63" s="26"/>
      <c r="H63" s="26"/>
      <c r="I63" s="26"/>
      <c r="J63" s="26"/>
      <c r="K63" s="26"/>
      <c r="L63" s="26"/>
    </row>
    <row r="64" spans="2:12" x14ac:dyDescent="0.25">
      <c r="B64" s="26"/>
      <c r="C64" s="26"/>
      <c r="D64" s="26"/>
      <c r="E64" s="26"/>
      <c r="F64" s="26"/>
      <c r="G64" s="26"/>
      <c r="H64" s="26"/>
      <c r="I64" s="26"/>
      <c r="J64" s="26"/>
      <c r="K64" s="26"/>
      <c r="L64" s="26"/>
    </row>
    <row r="65" spans="2:12" x14ac:dyDescent="0.25">
      <c r="B65" s="26"/>
      <c r="C65" s="26"/>
      <c r="D65" s="26"/>
      <c r="E65" s="26"/>
      <c r="F65" s="26"/>
      <c r="G65" s="26"/>
      <c r="H65" s="26"/>
      <c r="I65" s="26"/>
      <c r="J65" s="26"/>
      <c r="K65" s="26"/>
      <c r="L65" s="26"/>
    </row>
  </sheetData>
  <phoneticPr fontId="13" type="noConversion"/>
  <pageMargins left="0.7" right="0.7" top="0.75" bottom="0.75" header="0.3" footer="0.3"/>
  <pageSetup paperSize="9" scale="65" fitToHeight="0" orientation="portrait" r:id="rId1"/>
  <customProperties>
    <customPr name="SheetOptions" r:id="rId2"/>
  </customProperties>
  <ignoredErrors>
    <ignoredError sqref="B12:F12 B11:G11 B10:D10 H11:I12 J12 J11 K12 L12:O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AH19"/>
  <sheetViews>
    <sheetView zoomScale="80" zoomScaleNormal="80" workbookViewId="0">
      <selection activeCell="G41" sqref="G41:H41"/>
    </sheetView>
  </sheetViews>
  <sheetFormatPr defaultRowHeight="15" x14ac:dyDescent="0.25"/>
  <cols>
    <col min="1" max="1" width="46.140625" style="1" customWidth="1"/>
    <col min="2" max="34" width="11.7109375" style="1" customWidth="1"/>
  </cols>
  <sheetData>
    <row r="2" spans="1:34" x14ac:dyDescent="0.25">
      <c r="A2" s="3" t="s">
        <v>124</v>
      </c>
    </row>
    <row r="4" spans="1:34" x14ac:dyDescent="0.25">
      <c r="A4" s="63"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174</v>
      </c>
      <c r="AF4" s="64" t="s">
        <v>178</v>
      </c>
      <c r="AG4" s="64" t="s">
        <v>182</v>
      </c>
      <c r="AH4" s="64" t="s">
        <v>187</v>
      </c>
    </row>
    <row r="6" spans="1:34" x14ac:dyDescent="0.25">
      <c r="A6" s="1" t="s">
        <v>125</v>
      </c>
      <c r="B6" s="28">
        <v>129.30000000000001</v>
      </c>
      <c r="C6" s="28">
        <v>613.20000000000005</v>
      </c>
      <c r="D6" s="28">
        <v>1159.5999999999999</v>
      </c>
      <c r="E6" s="28">
        <v>1927.4</v>
      </c>
      <c r="F6" s="28">
        <v>1150.0999999999999</v>
      </c>
      <c r="G6" s="28">
        <v>2805.2</v>
      </c>
      <c r="H6" s="28">
        <v>3882.8</v>
      </c>
      <c r="I6" s="28">
        <v>4522</v>
      </c>
      <c r="J6" s="28">
        <v>514.4</v>
      </c>
      <c r="K6" s="28">
        <v>814.8</v>
      </c>
      <c r="L6" s="28">
        <v>1097</v>
      </c>
      <c r="M6" s="28">
        <v>1189</v>
      </c>
      <c r="N6" s="28">
        <v>197</v>
      </c>
      <c r="O6" s="28">
        <v>408.8</v>
      </c>
      <c r="P6" s="28">
        <v>499.1</v>
      </c>
      <c r="Q6" s="28">
        <v>948.3</v>
      </c>
      <c r="R6" s="28">
        <v>805.7</v>
      </c>
      <c r="S6" s="28">
        <v>1646.3</v>
      </c>
      <c r="T6" s="28">
        <v>3312.7</v>
      </c>
      <c r="U6" s="28">
        <v>5899.2</v>
      </c>
      <c r="V6" s="28">
        <v>3398.6</v>
      </c>
      <c r="W6" s="28">
        <v>6826.8</v>
      </c>
      <c r="X6" s="28">
        <v>9631.2000000000007</v>
      </c>
      <c r="Y6" s="28">
        <v>10898.1</v>
      </c>
      <c r="Z6" s="28">
        <v>1025</v>
      </c>
      <c r="AA6" s="28">
        <v>1493.8</v>
      </c>
      <c r="AB6" s="28">
        <v>1476</v>
      </c>
      <c r="AC6" s="28">
        <v>1365</v>
      </c>
      <c r="AD6" s="28">
        <v>114.3</v>
      </c>
      <c r="AE6" s="28">
        <v>379.9</v>
      </c>
      <c r="AF6" s="28">
        <v>933.8</v>
      </c>
      <c r="AG6" s="28">
        <v>1294.2</v>
      </c>
      <c r="AH6" s="28">
        <v>181</v>
      </c>
    </row>
    <row r="7" spans="1:34" x14ac:dyDescent="0.25">
      <c r="A7" s="1" t="s">
        <v>126</v>
      </c>
      <c r="B7" s="28">
        <v>313.2</v>
      </c>
      <c r="C7" s="28">
        <v>639.6</v>
      </c>
      <c r="D7" s="28">
        <v>951</v>
      </c>
      <c r="E7" s="28">
        <v>1260.8</v>
      </c>
      <c r="F7" s="28">
        <v>303.60000000000002</v>
      </c>
      <c r="G7" s="28">
        <v>619</v>
      </c>
      <c r="H7" s="28">
        <v>936</v>
      </c>
      <c r="I7" s="28">
        <v>1270.5</v>
      </c>
      <c r="J7" s="28">
        <v>337.5</v>
      </c>
      <c r="K7" s="28">
        <v>683.8</v>
      </c>
      <c r="L7" s="28">
        <v>1041.8</v>
      </c>
      <c r="M7" s="28">
        <v>1467.1</v>
      </c>
      <c r="N7" s="28">
        <v>393.2</v>
      </c>
      <c r="O7" s="28">
        <v>825.2</v>
      </c>
      <c r="P7" s="28">
        <v>1237.7</v>
      </c>
      <c r="Q7" s="28">
        <v>1726.8</v>
      </c>
      <c r="R7" s="28">
        <v>424.8</v>
      </c>
      <c r="S7" s="28">
        <v>955.5</v>
      </c>
      <c r="T7" s="28">
        <v>1420</v>
      </c>
      <c r="U7" s="28">
        <v>1892.2</v>
      </c>
      <c r="V7" s="28">
        <v>476</v>
      </c>
      <c r="W7" s="28">
        <v>971.6</v>
      </c>
      <c r="X7" s="28">
        <v>1469.4</v>
      </c>
      <c r="Y7" s="28">
        <v>2027</v>
      </c>
      <c r="Z7" s="28">
        <v>540.1</v>
      </c>
      <c r="AA7" s="28">
        <v>1109.9000000000001</v>
      </c>
      <c r="AB7" s="28">
        <v>1663.1</v>
      </c>
      <c r="AC7" s="28">
        <v>2406.1999999999998</v>
      </c>
      <c r="AD7" s="28">
        <v>606.6</v>
      </c>
      <c r="AE7" s="28">
        <v>1370.5</v>
      </c>
      <c r="AF7" s="28">
        <v>2051.1</v>
      </c>
      <c r="AG7" s="28">
        <v>2852</v>
      </c>
      <c r="AH7" s="28">
        <v>716.8</v>
      </c>
    </row>
    <row r="8" spans="1:34" x14ac:dyDescent="0.25">
      <c r="A8" s="1" t="s">
        <v>127</v>
      </c>
      <c r="B8" s="28">
        <v>-0.4</v>
      </c>
      <c r="C8" s="28">
        <v>-278</v>
      </c>
      <c r="D8" s="28">
        <v>-82.4</v>
      </c>
      <c r="E8" s="28">
        <v>48.6</v>
      </c>
      <c r="F8" s="28">
        <v>-441.2</v>
      </c>
      <c r="G8" s="28">
        <v>-1010.5</v>
      </c>
      <c r="H8" s="28">
        <v>-1480.4</v>
      </c>
      <c r="I8" s="28">
        <v>-711.2</v>
      </c>
      <c r="J8" s="28">
        <v>-169.4</v>
      </c>
      <c r="K8" s="28">
        <v>118.6</v>
      </c>
      <c r="L8" s="28">
        <v>185.6</v>
      </c>
      <c r="M8" s="28">
        <v>648.9</v>
      </c>
      <c r="N8" s="28">
        <v>-441.6</v>
      </c>
      <c r="O8" s="28">
        <v>-401.2</v>
      </c>
      <c r="P8" s="28">
        <v>-456</v>
      </c>
      <c r="Q8" s="28">
        <v>231.9</v>
      </c>
      <c r="R8" s="28">
        <v>-395.2</v>
      </c>
      <c r="S8" s="28">
        <v>-508.1</v>
      </c>
      <c r="T8" s="28">
        <v>-366.7</v>
      </c>
      <c r="U8" s="28">
        <v>-2020.2</v>
      </c>
      <c r="V8" s="28">
        <v>-803.5</v>
      </c>
      <c r="W8" s="28">
        <v>-1525.7</v>
      </c>
      <c r="X8" s="28">
        <v>-2194.1</v>
      </c>
      <c r="Y8" s="28">
        <v>-1583.3</v>
      </c>
      <c r="Z8" s="28">
        <v>-605.6</v>
      </c>
      <c r="AA8" s="28">
        <v>-307.10000000000002</v>
      </c>
      <c r="AB8" s="28">
        <v>710.6</v>
      </c>
      <c r="AC8" s="28">
        <v>1583.7</v>
      </c>
      <c r="AD8" s="28">
        <v>310.60000000000002</v>
      </c>
      <c r="AE8" s="28">
        <v>92.5</v>
      </c>
      <c r="AF8" s="28">
        <v>-725.3</v>
      </c>
      <c r="AG8" s="28">
        <v>-629.29999999999995</v>
      </c>
      <c r="AH8" s="28">
        <v>-443.5</v>
      </c>
    </row>
    <row r="9" spans="1:34" x14ac:dyDescent="0.25">
      <c r="A9" s="1" t="s">
        <v>128</v>
      </c>
      <c r="B9" s="28">
        <v>-143</v>
      </c>
      <c r="C9" s="28">
        <v>-349.7</v>
      </c>
      <c r="D9" s="28">
        <v>-551.5</v>
      </c>
      <c r="E9" s="28">
        <v>-890.1</v>
      </c>
      <c r="F9" s="28">
        <v>-179.6</v>
      </c>
      <c r="G9" s="28">
        <v>-471.9</v>
      </c>
      <c r="H9" s="28">
        <v>-674.8</v>
      </c>
      <c r="I9" s="28">
        <v>-1064.2</v>
      </c>
      <c r="J9" s="28">
        <v>-183.5</v>
      </c>
      <c r="K9" s="28">
        <v>-484</v>
      </c>
      <c r="L9" s="28">
        <v>-639.5</v>
      </c>
      <c r="M9" s="28">
        <v>-1161.7</v>
      </c>
      <c r="N9" s="28">
        <v>-253.4</v>
      </c>
      <c r="O9" s="28">
        <v>-560.4</v>
      </c>
      <c r="P9" s="28">
        <v>-829.2</v>
      </c>
      <c r="Q9" s="28">
        <v>-1387.4</v>
      </c>
      <c r="R9" s="28">
        <v>-259.10000000000002</v>
      </c>
      <c r="S9" s="28">
        <v>-598</v>
      </c>
      <c r="T9" s="28">
        <v>-983.5</v>
      </c>
      <c r="U9" s="28">
        <v>-1656.6</v>
      </c>
      <c r="V9" s="28">
        <v>-256.10000000000002</v>
      </c>
      <c r="W9" s="28">
        <v>-621.70000000000005</v>
      </c>
      <c r="X9" s="28">
        <v>-897.9</v>
      </c>
      <c r="Y9" s="28">
        <v>-1682.1</v>
      </c>
      <c r="Z9" s="28">
        <v>-330.1</v>
      </c>
      <c r="AA9" s="28">
        <v>-1059.4000000000001</v>
      </c>
      <c r="AB9" s="28">
        <v>-1651.1</v>
      </c>
      <c r="AC9" s="28">
        <v>-2350.5</v>
      </c>
      <c r="AD9" s="28">
        <v>-297.7</v>
      </c>
      <c r="AE9" s="28">
        <v>-742.2</v>
      </c>
      <c r="AF9" s="28">
        <v>-1123.4000000000001</v>
      </c>
      <c r="AG9" s="28">
        <v>-2060.5</v>
      </c>
      <c r="AH9" s="28">
        <v>-361.8</v>
      </c>
    </row>
    <row r="10" spans="1:34" x14ac:dyDescent="0.25">
      <c r="A10" s="1" t="s">
        <v>129</v>
      </c>
      <c r="B10" s="28">
        <f>CF!B10</f>
        <v>-2.1</v>
      </c>
      <c r="C10" s="28">
        <f>B10+CF!C10</f>
        <v>10.5</v>
      </c>
      <c r="D10" s="28">
        <f>C10+CF!D10</f>
        <v>0.90000000000000036</v>
      </c>
      <c r="E10" s="28">
        <f>D10+CF!E10</f>
        <v>-9.6</v>
      </c>
      <c r="F10" s="28">
        <v>19</v>
      </c>
      <c r="G10" s="28">
        <v>18.3</v>
      </c>
      <c r="H10" s="28">
        <v>17.899999999999999</v>
      </c>
      <c r="I10" s="28">
        <v>14.1</v>
      </c>
      <c r="J10" s="28">
        <v>-8.6</v>
      </c>
      <c r="K10" s="28">
        <v>2.5</v>
      </c>
      <c r="L10" s="28">
        <v>-9.6999999999999993</v>
      </c>
      <c r="M10" s="28">
        <v>-3.9</v>
      </c>
      <c r="N10" s="28">
        <v>16.399999999999999</v>
      </c>
      <c r="O10" s="28">
        <v>2.8</v>
      </c>
      <c r="P10" s="28">
        <v>-3.2</v>
      </c>
      <c r="Q10" s="28">
        <v>-6.7</v>
      </c>
      <c r="R10" s="28">
        <v>13.2</v>
      </c>
      <c r="S10" s="28">
        <v>4.3</v>
      </c>
      <c r="T10" s="28">
        <v>2.9</v>
      </c>
      <c r="U10" s="28">
        <v>-14.9</v>
      </c>
      <c r="V10" s="28">
        <v>-17.2</v>
      </c>
      <c r="W10" s="28">
        <v>-44.7</v>
      </c>
      <c r="X10" s="28">
        <v>-69.599999999999994</v>
      </c>
      <c r="Y10" s="28">
        <v>-108.4</v>
      </c>
      <c r="Z10" s="28">
        <v>7.3</v>
      </c>
      <c r="AA10" s="28">
        <v>6.3</v>
      </c>
      <c r="AB10" s="28">
        <v>23</v>
      </c>
      <c r="AC10" s="28">
        <v>22</v>
      </c>
      <c r="AD10" s="28">
        <v>25</v>
      </c>
      <c r="AE10" s="28">
        <v>33.299999999999997</v>
      </c>
      <c r="AF10" s="28">
        <v>29.2</v>
      </c>
      <c r="AG10" s="28">
        <v>27.4</v>
      </c>
      <c r="AH10" s="28">
        <v>4.0999999999999996</v>
      </c>
    </row>
    <row r="11" spans="1:34" x14ac:dyDescent="0.25">
      <c r="A11" s="59" t="s">
        <v>130</v>
      </c>
      <c r="B11" s="69">
        <f>SUM(B6:B10)</f>
        <v>297</v>
      </c>
      <c r="C11" s="69">
        <f t="shared" ref="C11:E11" si="0">SUM(C6:C10)</f>
        <v>635.60000000000014</v>
      </c>
      <c r="D11" s="69">
        <f t="shared" si="0"/>
        <v>1477.6</v>
      </c>
      <c r="E11" s="69">
        <f t="shared" si="0"/>
        <v>2337.1</v>
      </c>
      <c r="F11" s="69">
        <v>851.9</v>
      </c>
      <c r="G11" s="69">
        <v>1960.1</v>
      </c>
      <c r="H11" s="69">
        <v>2681.5</v>
      </c>
      <c r="I11" s="69">
        <v>4031.3</v>
      </c>
      <c r="J11" s="69">
        <v>490.4</v>
      </c>
      <c r="K11" s="69">
        <v>1135.8</v>
      </c>
      <c r="L11" s="69">
        <v>1675.2</v>
      </c>
      <c r="M11" s="69">
        <v>2139.5</v>
      </c>
      <c r="N11" s="69">
        <v>-88.3</v>
      </c>
      <c r="O11" s="69">
        <v>275.10000000000002</v>
      </c>
      <c r="P11" s="69">
        <v>448.3</v>
      </c>
      <c r="Q11" s="69">
        <v>1512.8</v>
      </c>
      <c r="R11" s="69">
        <v>589.4</v>
      </c>
      <c r="S11" s="69">
        <v>1500</v>
      </c>
      <c r="T11" s="69">
        <v>3385.5</v>
      </c>
      <c r="U11" s="69">
        <v>4099.6000000000004</v>
      </c>
      <c r="V11" s="69">
        <v>2797.8</v>
      </c>
      <c r="W11" s="69">
        <v>5606.3</v>
      </c>
      <c r="X11" s="69">
        <v>7939</v>
      </c>
      <c r="Y11" s="69">
        <v>9551.2000000000007</v>
      </c>
      <c r="Z11" s="69">
        <v>636.6</v>
      </c>
      <c r="AA11" s="69">
        <v>1243.5999999999999</v>
      </c>
      <c r="AB11" s="69">
        <v>2221.6</v>
      </c>
      <c r="AC11" s="69">
        <v>3026.5</v>
      </c>
      <c r="AD11" s="69">
        <v>758.7</v>
      </c>
      <c r="AE11" s="69">
        <v>1133.9000000000001</v>
      </c>
      <c r="AF11" s="69">
        <v>1165.5</v>
      </c>
      <c r="AG11" s="69">
        <v>1483.8</v>
      </c>
      <c r="AH11" s="69">
        <v>96.5</v>
      </c>
    </row>
    <row r="12" spans="1:34" x14ac:dyDescent="0.25">
      <c r="A12" s="1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row>
    <row r="13" spans="1:34" x14ac:dyDescent="0.25">
      <c r="A13" s="25" t="s">
        <v>131</v>
      </c>
      <c r="B13" s="28">
        <v>-48.4</v>
      </c>
      <c r="C13" s="28">
        <v>-150</v>
      </c>
      <c r="D13" s="28">
        <v>-237</v>
      </c>
      <c r="E13" s="28">
        <v>-389.7</v>
      </c>
      <c r="F13" s="28">
        <v>-144.1</v>
      </c>
      <c r="G13" s="28">
        <v>-263.7</v>
      </c>
      <c r="H13" s="28">
        <v>-443.8</v>
      </c>
      <c r="I13" s="28">
        <v>-726.3</v>
      </c>
      <c r="J13" s="28">
        <v>-87.2</v>
      </c>
      <c r="K13" s="28">
        <v>-266</v>
      </c>
      <c r="L13" s="28">
        <v>-565.5</v>
      </c>
      <c r="M13" s="28">
        <v>-963.1</v>
      </c>
      <c r="N13" s="28">
        <v>-199.9</v>
      </c>
      <c r="O13" s="28">
        <v>-391.6</v>
      </c>
      <c r="P13" s="28">
        <v>-576.4</v>
      </c>
      <c r="Q13" s="28">
        <v>-835</v>
      </c>
      <c r="R13" s="28">
        <v>-183.7</v>
      </c>
      <c r="S13" s="28">
        <v>-396.4</v>
      </c>
      <c r="T13" s="28">
        <v>-836</v>
      </c>
      <c r="U13" s="28">
        <v>-1716.8</v>
      </c>
      <c r="V13" s="28">
        <v>-341.2</v>
      </c>
      <c r="W13" s="28">
        <v>-837.8</v>
      </c>
      <c r="X13" s="28">
        <v>-1378.5</v>
      </c>
      <c r="Y13" s="28">
        <v>-2796.8</v>
      </c>
      <c r="Z13" s="28">
        <v>-761</v>
      </c>
      <c r="AA13" s="28">
        <v>-1494.4</v>
      </c>
      <c r="AB13" s="28">
        <v>-2066.6999999999998</v>
      </c>
      <c r="AC13" s="28">
        <v>-2866</v>
      </c>
      <c r="AD13" s="28">
        <v>-317.60000000000002</v>
      </c>
      <c r="AE13" s="28">
        <v>-574.1</v>
      </c>
      <c r="AF13" s="28">
        <v>-730.1</v>
      </c>
      <c r="AG13" s="28">
        <v>-956.8</v>
      </c>
      <c r="AH13" s="28">
        <v>-51.8</v>
      </c>
    </row>
    <row r="14" spans="1:34" x14ac:dyDescent="0.25">
      <c r="A14" s="18"/>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row>
    <row r="15" spans="1:34" ht="15.75" x14ac:dyDescent="0.25">
      <c r="A15" s="27"/>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row>
    <row r="16" spans="1:34" x14ac:dyDescent="0.25">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row>
    <row r="17" spans="1:34" x14ac:dyDescent="0.2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row>
    <row r="18" spans="1:34" x14ac:dyDescent="0.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row>
    <row r="19" spans="1:34" x14ac:dyDescent="0.2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row>
  </sheetData>
  <phoneticPr fontId="13" type="noConversion"/>
  <pageMargins left="0.7" right="0.7" top="0.75" bottom="0.75" header="0.3" footer="0.3"/>
  <pageSetup paperSize="9" scale="83" fitToHeight="0" orientation="portrait" r:id="rId1"/>
  <ignoredErrors>
    <ignoredError sqref="B12:F12 B10:E10 B11:E11 H12:J12 K12 L12:O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BA105"/>
  <sheetViews>
    <sheetView zoomScale="85" zoomScaleNormal="85" workbookViewId="0">
      <pane xSplit="1" ySplit="5" topLeftCell="B6" activePane="bottomRight" state="frozen"/>
      <selection pane="topRight" activeCell="D40" sqref="D40"/>
      <selection pane="bottomLeft" activeCell="D40" sqref="D40"/>
      <selection pane="bottomRight" activeCell="J37" sqref="J37"/>
    </sheetView>
  </sheetViews>
  <sheetFormatPr defaultColWidth="9.140625" defaultRowHeight="15" x14ac:dyDescent="0.25"/>
  <cols>
    <col min="1" max="1" width="55.5703125" bestFit="1" customWidth="1"/>
    <col min="2" max="3" width="12" bestFit="1" customWidth="1"/>
    <col min="4" max="4" width="9.28515625" bestFit="1" customWidth="1"/>
    <col min="5" max="5" width="12" bestFit="1" customWidth="1"/>
    <col min="6" max="6" width="9.28515625" bestFit="1" customWidth="1"/>
    <col min="7" max="9" width="12" bestFit="1" customWidth="1"/>
    <col min="10" max="10" width="9.28515625" bestFit="1" customWidth="1"/>
    <col min="11" max="13" width="12" bestFit="1" customWidth="1"/>
    <col min="14" max="14" width="10.85546875" bestFit="1" customWidth="1"/>
    <col min="15" max="15" width="9.85546875" bestFit="1" customWidth="1"/>
    <col min="16" max="16" width="12" bestFit="1" customWidth="1"/>
    <col min="17" max="17" width="9.28515625" bestFit="1" customWidth="1"/>
    <col min="18" max="18" width="12" bestFit="1" customWidth="1"/>
    <col min="19" max="19" width="9.85546875" bestFit="1" customWidth="1"/>
    <col min="31" max="31" width="9.85546875" bestFit="1" customWidth="1"/>
  </cols>
  <sheetData>
    <row r="2" spans="1:53" x14ac:dyDescent="0.25">
      <c r="A2" s="3" t="s">
        <v>132</v>
      </c>
      <c r="B2" s="39"/>
      <c r="C2" s="39"/>
      <c r="D2" s="39"/>
      <c r="E2" s="39"/>
      <c r="F2" s="39"/>
      <c r="G2" s="39"/>
      <c r="H2" s="39"/>
      <c r="I2" s="39"/>
      <c r="J2" s="39"/>
      <c r="K2" s="39"/>
      <c r="L2" s="39"/>
      <c r="M2" s="39"/>
      <c r="N2" s="39"/>
      <c r="O2" s="39"/>
      <c r="P2" s="39"/>
      <c r="Q2" s="39"/>
      <c r="R2" s="39"/>
    </row>
    <row r="3" spans="1:53" ht="15" customHeight="1" x14ac:dyDescent="0.25">
      <c r="A3" s="6"/>
      <c r="B3" s="37"/>
      <c r="C3" s="37"/>
      <c r="D3" s="37"/>
      <c r="E3" s="37"/>
      <c r="F3" s="37"/>
      <c r="G3" s="37"/>
      <c r="H3" s="37"/>
      <c r="I3" s="37"/>
      <c r="J3" s="37"/>
      <c r="K3" s="37"/>
      <c r="L3" s="37"/>
      <c r="M3" s="37"/>
      <c r="N3" s="37"/>
      <c r="O3" s="37"/>
      <c r="P3" s="37"/>
      <c r="Q3" s="37"/>
      <c r="R3" s="37"/>
    </row>
    <row r="4" spans="1:53" x14ac:dyDescent="0.25">
      <c r="A4" s="77"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174</v>
      </c>
      <c r="AF4" s="64" t="s">
        <v>178</v>
      </c>
      <c r="AG4" s="64" t="s">
        <v>182</v>
      </c>
      <c r="AH4" s="64" t="s">
        <v>187</v>
      </c>
    </row>
    <row r="5" spans="1:53" x14ac:dyDescent="0.25">
      <c r="A5" s="1"/>
      <c r="B5" s="2"/>
      <c r="C5" s="2"/>
      <c r="D5" s="2"/>
      <c r="E5" s="2"/>
      <c r="F5" s="2"/>
      <c r="G5" s="2"/>
      <c r="H5" s="2"/>
      <c r="I5" s="2"/>
      <c r="J5" s="2"/>
      <c r="K5" s="2"/>
      <c r="L5" s="2"/>
      <c r="M5" s="2"/>
      <c r="N5" s="2"/>
      <c r="O5" s="2"/>
      <c r="P5" s="2"/>
      <c r="Q5" s="2"/>
      <c r="R5" s="2"/>
      <c r="S5" s="2"/>
      <c r="T5" s="2"/>
      <c r="U5" s="2"/>
      <c r="V5" s="2"/>
      <c r="W5" s="2"/>
      <c r="AG5" s="47"/>
    </row>
    <row r="6" spans="1:53" x14ac:dyDescent="0.25">
      <c r="A6" s="1" t="s">
        <v>98</v>
      </c>
      <c r="B6" s="38">
        <v>92</v>
      </c>
      <c r="C6" s="38">
        <v>451</v>
      </c>
      <c r="D6" s="38">
        <v>594</v>
      </c>
      <c r="E6" s="38">
        <v>834</v>
      </c>
      <c r="F6" s="38">
        <v>948</v>
      </c>
      <c r="G6" s="38">
        <v>1501</v>
      </c>
      <c r="H6" s="38">
        <v>1163</v>
      </c>
      <c r="I6" s="38">
        <v>527</v>
      </c>
      <c r="J6" s="38">
        <v>666</v>
      </c>
      <c r="K6" s="38">
        <v>326</v>
      </c>
      <c r="L6" s="38">
        <v>317</v>
      </c>
      <c r="M6" s="38">
        <v>76</v>
      </c>
      <c r="N6" s="38">
        <v>326</v>
      </c>
      <c r="O6" s="38">
        <v>104</v>
      </c>
      <c r="P6" s="38">
        <v>82</v>
      </c>
      <c r="Q6" s="38">
        <v>315</v>
      </c>
      <c r="R6" s="38">
        <v>743</v>
      </c>
      <c r="S6" s="38">
        <v>859</v>
      </c>
      <c r="T6" s="38">
        <v>1682</v>
      </c>
      <c r="U6" s="38">
        <v>2501</v>
      </c>
      <c r="V6" s="38">
        <v>3376</v>
      </c>
      <c r="W6" s="38">
        <v>3762</v>
      </c>
      <c r="X6" s="38">
        <v>3879</v>
      </c>
      <c r="Y6" s="38">
        <v>1397</v>
      </c>
      <c r="Z6" s="38">
        <v>1518</v>
      </c>
      <c r="AA6" s="38">
        <v>454</v>
      </c>
      <c r="AB6" s="38">
        <v>-217</v>
      </c>
      <c r="AC6" s="47">
        <v>-73</v>
      </c>
      <c r="AD6" s="47">
        <v>-130</v>
      </c>
      <c r="AE6" s="47">
        <v>207</v>
      </c>
      <c r="AF6" s="47">
        <v>470</v>
      </c>
      <c r="AG6" s="47">
        <v>165</v>
      </c>
      <c r="AH6" s="47">
        <v>134</v>
      </c>
      <c r="AI6" s="47"/>
      <c r="AJ6" s="47"/>
      <c r="AK6" s="47"/>
      <c r="AL6" s="47"/>
      <c r="AM6" s="47"/>
      <c r="AN6" s="47"/>
      <c r="AO6" s="47"/>
      <c r="AP6" s="47"/>
      <c r="AQ6" s="47"/>
      <c r="AR6" s="47"/>
      <c r="AS6" s="47"/>
      <c r="AT6" s="47"/>
      <c r="AU6" s="47"/>
      <c r="AV6" s="47"/>
      <c r="AW6" s="47"/>
      <c r="AX6" s="47"/>
      <c r="AY6" s="47"/>
      <c r="AZ6" s="47"/>
      <c r="BA6" s="47"/>
    </row>
    <row r="7" spans="1:53" x14ac:dyDescent="0.2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47"/>
      <c r="AD7" s="47"/>
      <c r="AE7" s="47"/>
      <c r="AF7" s="47"/>
      <c r="AG7" s="47"/>
      <c r="AH7" s="47">
        <v>0</v>
      </c>
      <c r="AI7" s="47"/>
      <c r="AJ7" s="47"/>
      <c r="AK7" s="47"/>
      <c r="AL7" s="47"/>
      <c r="AM7" s="47"/>
      <c r="AN7" s="47"/>
      <c r="AO7" s="47"/>
      <c r="AP7" s="47"/>
      <c r="AQ7" s="47"/>
      <c r="AR7" s="47"/>
      <c r="AS7" s="47"/>
      <c r="AT7" s="47"/>
      <c r="AU7" s="47"/>
      <c r="AV7" s="47"/>
      <c r="AW7" s="47"/>
      <c r="AX7" s="47"/>
      <c r="AY7" s="47"/>
      <c r="AZ7" s="47"/>
      <c r="BA7" s="47"/>
    </row>
    <row r="8" spans="1:53" x14ac:dyDescent="0.25">
      <c r="A8" s="1" t="s">
        <v>126</v>
      </c>
      <c r="B8" s="38">
        <v>313</v>
      </c>
      <c r="C8" s="38">
        <v>326</v>
      </c>
      <c r="D8" s="38">
        <v>311</v>
      </c>
      <c r="E8" s="38">
        <v>310</v>
      </c>
      <c r="F8" s="38">
        <v>304</v>
      </c>
      <c r="G8" s="38">
        <f>315</f>
        <v>315</v>
      </c>
      <c r="H8" s="38">
        <v>317</v>
      </c>
      <c r="I8" s="38">
        <v>334</v>
      </c>
      <c r="J8" s="38">
        <v>338</v>
      </c>
      <c r="K8" s="38">
        <v>346</v>
      </c>
      <c r="L8" s="38">
        <v>358</v>
      </c>
      <c r="M8" s="38">
        <v>425</v>
      </c>
      <c r="N8" s="38">
        <v>393</v>
      </c>
      <c r="O8" s="38">
        <v>432</v>
      </c>
      <c r="P8" s="38">
        <v>412</v>
      </c>
      <c r="Q8" s="38">
        <v>489</v>
      </c>
      <c r="R8" s="38">
        <v>425</v>
      </c>
      <c r="S8" s="38">
        <v>531</v>
      </c>
      <c r="T8" s="38">
        <v>465</v>
      </c>
      <c r="U8" s="38">
        <v>472</v>
      </c>
      <c r="V8" s="38">
        <v>476</v>
      </c>
      <c r="W8" s="38">
        <v>496</v>
      </c>
      <c r="X8" s="38">
        <v>498</v>
      </c>
      <c r="Y8" s="38">
        <v>558</v>
      </c>
      <c r="Z8" s="38">
        <v>540</v>
      </c>
      <c r="AA8" s="38">
        <v>570</v>
      </c>
      <c r="AB8" s="38">
        <v>553</v>
      </c>
      <c r="AC8" s="47">
        <v>743</v>
      </c>
      <c r="AD8" s="47">
        <v>607</v>
      </c>
      <c r="AE8" s="47">
        <v>764</v>
      </c>
      <c r="AF8" s="47">
        <v>681</v>
      </c>
      <c r="AG8" s="47">
        <v>801</v>
      </c>
      <c r="AH8" s="47">
        <v>717</v>
      </c>
      <c r="AI8" s="47"/>
      <c r="AJ8" s="47"/>
      <c r="AK8" s="47"/>
      <c r="AL8" s="47"/>
      <c r="AM8" s="47"/>
      <c r="AN8" s="47"/>
      <c r="AO8" s="47"/>
      <c r="AP8" s="47"/>
      <c r="AQ8" s="47"/>
      <c r="AR8" s="47"/>
      <c r="AS8" s="47"/>
      <c r="AT8" s="47"/>
      <c r="AU8" s="47"/>
      <c r="AV8" s="47"/>
      <c r="AW8" s="47"/>
      <c r="AX8" s="47"/>
      <c r="AY8" s="47"/>
      <c r="AZ8" s="47"/>
      <c r="BA8" s="47"/>
    </row>
    <row r="9" spans="1:53" x14ac:dyDescent="0.25">
      <c r="A9" s="1" t="s">
        <v>127</v>
      </c>
      <c r="B9" s="38">
        <v>0</v>
      </c>
      <c r="C9" s="38">
        <v>-278</v>
      </c>
      <c r="D9" s="38">
        <v>196</v>
      </c>
      <c r="E9" s="38">
        <v>131</v>
      </c>
      <c r="F9" s="38">
        <v>-441</v>
      </c>
      <c r="G9" s="38">
        <f>-550-19</f>
        <v>-569</v>
      </c>
      <c r="H9" s="38">
        <v>-470</v>
      </c>
      <c r="I9" s="38">
        <v>769</v>
      </c>
      <c r="J9" s="38">
        <v>-169</v>
      </c>
      <c r="K9" s="38">
        <v>288</v>
      </c>
      <c r="L9" s="38">
        <v>67</v>
      </c>
      <c r="M9" s="38">
        <v>463</v>
      </c>
      <c r="N9" s="38">
        <v>-442</v>
      </c>
      <c r="O9" s="38">
        <v>40</v>
      </c>
      <c r="P9" s="38">
        <v>-55</v>
      </c>
      <c r="Q9" s="38">
        <v>688</v>
      </c>
      <c r="R9" s="38">
        <v>-395</v>
      </c>
      <c r="S9" s="38">
        <v>-113</v>
      </c>
      <c r="T9" s="38">
        <v>141</v>
      </c>
      <c r="U9" s="38">
        <v>-1654</v>
      </c>
      <c r="V9" s="38">
        <v>-804</v>
      </c>
      <c r="W9" s="38">
        <v>-722</v>
      </c>
      <c r="X9" s="38">
        <v>-668</v>
      </c>
      <c r="Y9" s="38">
        <v>611</v>
      </c>
      <c r="Z9" s="38">
        <v>-606</v>
      </c>
      <c r="AA9" s="38">
        <v>298</v>
      </c>
      <c r="AB9" s="38">
        <v>1018</v>
      </c>
      <c r="AC9" s="47">
        <v>873</v>
      </c>
      <c r="AD9" s="47">
        <v>311</v>
      </c>
      <c r="AE9" s="47">
        <v>-218</v>
      </c>
      <c r="AF9" s="47">
        <v>-818</v>
      </c>
      <c r="AG9" s="47">
        <v>96</v>
      </c>
      <c r="AH9" s="47">
        <v>-443</v>
      </c>
      <c r="AI9" s="47"/>
      <c r="AJ9" s="47"/>
      <c r="AK9" s="47"/>
      <c r="AL9" s="47"/>
      <c r="AM9" s="47"/>
      <c r="AN9" s="47"/>
      <c r="AO9" s="47"/>
      <c r="AP9" s="47"/>
      <c r="AQ9" s="47"/>
      <c r="AR9" s="47"/>
      <c r="AS9" s="47"/>
      <c r="AT9" s="47"/>
      <c r="AU9" s="47"/>
      <c r="AV9" s="47"/>
      <c r="AW9" s="47"/>
      <c r="AX9" s="47"/>
      <c r="AY9" s="47"/>
      <c r="AZ9" s="47"/>
      <c r="BA9" s="47"/>
    </row>
    <row r="10" spans="1:53" x14ac:dyDescent="0.25">
      <c r="A10" s="1" t="s">
        <v>133</v>
      </c>
      <c r="B10" s="38">
        <v>-2</v>
      </c>
      <c r="C10" s="38">
        <v>13</v>
      </c>
      <c r="D10" s="38">
        <v>-10</v>
      </c>
      <c r="E10" s="38">
        <v>-10</v>
      </c>
      <c r="F10" s="38">
        <v>20</v>
      </c>
      <c r="G10" s="38">
        <v>0</v>
      </c>
      <c r="H10" s="38">
        <v>0</v>
      </c>
      <c r="I10" s="38">
        <v>-4</v>
      </c>
      <c r="J10" s="38">
        <v>-9</v>
      </c>
      <c r="K10" s="38">
        <v>11</v>
      </c>
      <c r="L10" s="38">
        <v>-12</v>
      </c>
      <c r="M10" s="38">
        <v>6</v>
      </c>
      <c r="N10" s="38">
        <v>16</v>
      </c>
      <c r="O10" s="38">
        <v>-14</v>
      </c>
      <c r="P10" s="38">
        <v>-6</v>
      </c>
      <c r="Q10" s="38">
        <v>-3</v>
      </c>
      <c r="R10" s="38">
        <v>13</v>
      </c>
      <c r="S10" s="38">
        <v>-9</v>
      </c>
      <c r="T10" s="38">
        <v>-1</v>
      </c>
      <c r="U10" s="38">
        <v>-18</v>
      </c>
      <c r="V10" s="38">
        <v>-17</v>
      </c>
      <c r="W10" s="38">
        <v>-28</v>
      </c>
      <c r="X10" s="38">
        <v>-25</v>
      </c>
      <c r="Y10" s="38">
        <v>-39</v>
      </c>
      <c r="Z10" s="38">
        <v>7</v>
      </c>
      <c r="AA10" s="38">
        <v>-1</v>
      </c>
      <c r="AB10" s="38">
        <v>17</v>
      </c>
      <c r="AC10" s="47">
        <v>-1</v>
      </c>
      <c r="AD10" s="47">
        <v>25</v>
      </c>
      <c r="AE10" s="47">
        <v>8</v>
      </c>
      <c r="AF10" s="47">
        <v>-4</v>
      </c>
      <c r="AG10" s="47">
        <v>-2</v>
      </c>
      <c r="AH10" s="47">
        <v>4</v>
      </c>
      <c r="AI10" s="47"/>
      <c r="AJ10" s="47"/>
      <c r="AK10" s="47"/>
      <c r="AL10" s="47"/>
      <c r="AM10" s="47"/>
      <c r="AN10" s="47"/>
      <c r="AO10" s="47"/>
      <c r="AP10" s="47"/>
      <c r="AQ10" s="47"/>
      <c r="AR10" s="47"/>
      <c r="AS10" s="47"/>
      <c r="AT10" s="47"/>
      <c r="AU10" s="47"/>
      <c r="AV10" s="47"/>
      <c r="AW10" s="47"/>
      <c r="AX10" s="47"/>
      <c r="AY10" s="47"/>
      <c r="AZ10" s="47"/>
      <c r="BA10" s="47"/>
    </row>
    <row r="11" spans="1:53" x14ac:dyDescent="0.25">
      <c r="A11" s="1" t="s">
        <v>134</v>
      </c>
      <c r="B11" s="38">
        <v>40</v>
      </c>
      <c r="C11" s="38">
        <v>7</v>
      </c>
      <c r="D11" s="38">
        <v>-60</v>
      </c>
      <c r="E11" s="38">
        <v>-66</v>
      </c>
      <c r="F11" s="38">
        <v>123</v>
      </c>
      <c r="G11" s="38">
        <v>128</v>
      </c>
      <c r="H11" s="38">
        <v>-95</v>
      </c>
      <c r="I11" s="38">
        <v>165</v>
      </c>
      <c r="J11" s="38">
        <v>-164</v>
      </c>
      <c r="K11" s="38">
        <v>-35</v>
      </c>
      <c r="L11" s="38">
        <v>0</v>
      </c>
      <c r="M11" s="38">
        <v>-19</v>
      </c>
      <c r="N11" s="38">
        <v>-146</v>
      </c>
      <c r="O11" s="38">
        <v>-43</v>
      </c>
      <c r="P11" s="38">
        <v>-34</v>
      </c>
      <c r="Q11" s="38">
        <v>27</v>
      </c>
      <c r="R11" s="38">
        <v>43</v>
      </c>
      <c r="S11" s="38">
        <v>-6</v>
      </c>
      <c r="T11" s="38">
        <v>7</v>
      </c>
      <c r="U11" s="38">
        <v>-52</v>
      </c>
      <c r="V11" s="38">
        <v>-106</v>
      </c>
      <c r="W11" s="38">
        <v>-14</v>
      </c>
      <c r="X11" s="38">
        <v>-707</v>
      </c>
      <c r="Y11" s="38">
        <v>-312</v>
      </c>
      <c r="Z11" s="38">
        <v>-117</v>
      </c>
      <c r="AA11" s="38">
        <v>123</v>
      </c>
      <c r="AB11" s="38">
        <v>48</v>
      </c>
      <c r="AC11" s="47">
        <v>-112</v>
      </c>
      <c r="AD11" s="47">
        <v>283</v>
      </c>
      <c r="AE11" s="47">
        <v>-36</v>
      </c>
      <c r="AF11" s="47">
        <v>57</v>
      </c>
      <c r="AG11" s="47">
        <v>171</v>
      </c>
      <c r="AH11" s="47">
        <v>21</v>
      </c>
      <c r="AI11" s="47"/>
      <c r="AJ11" s="47"/>
      <c r="AK11" s="47"/>
      <c r="AL11" s="47"/>
      <c r="AM11" s="47"/>
      <c r="AN11" s="47"/>
      <c r="AO11" s="47"/>
      <c r="AP11" s="47"/>
      <c r="AQ11" s="47"/>
      <c r="AR11" s="47"/>
      <c r="AS11" s="47"/>
      <c r="AT11" s="47"/>
      <c r="AU11" s="47"/>
      <c r="AV11" s="47"/>
      <c r="AW11" s="47"/>
      <c r="AX11" s="47"/>
      <c r="AY11" s="47"/>
      <c r="AZ11" s="47"/>
      <c r="BA11" s="47"/>
    </row>
    <row r="12" spans="1:53" x14ac:dyDescent="0.25">
      <c r="A12" s="1" t="s">
        <v>179</v>
      </c>
      <c r="B12" s="38">
        <v>-8</v>
      </c>
      <c r="C12" s="38">
        <v>-62</v>
      </c>
      <c r="D12" s="38">
        <v>-77</v>
      </c>
      <c r="E12" s="38">
        <f>-165-2</f>
        <v>-167</v>
      </c>
      <c r="F12" s="38">
        <v>-24</v>
      </c>
      <c r="G12" s="38">
        <v>-41</v>
      </c>
      <c r="H12" s="38">
        <v>3</v>
      </c>
      <c r="I12" s="38">
        <v>107</v>
      </c>
      <c r="J12" s="38">
        <v>-397</v>
      </c>
      <c r="K12" s="38">
        <v>-84</v>
      </c>
      <c r="L12" s="38">
        <v>-148</v>
      </c>
      <c r="M12" s="38">
        <v>-42</v>
      </c>
      <c r="N12" s="38">
        <v>674</v>
      </c>
      <c r="O12" s="38">
        <v>-271</v>
      </c>
      <c r="P12" s="38">
        <v>-75</v>
      </c>
      <c r="Q12" s="38">
        <v>-397</v>
      </c>
      <c r="R12" s="38">
        <v>221</v>
      </c>
      <c r="S12" s="38">
        <v>-103</v>
      </c>
      <c r="T12" s="38">
        <v>-653</v>
      </c>
      <c r="U12" s="38">
        <v>447</v>
      </c>
      <c r="V12" s="38">
        <v>-138</v>
      </c>
      <c r="W12" s="38">
        <v>-570</v>
      </c>
      <c r="X12" s="38">
        <v>-415</v>
      </c>
      <c r="Y12" s="38">
        <v>426</v>
      </c>
      <c r="Z12" s="38">
        <v>233</v>
      </c>
      <c r="AA12" s="38">
        <v>121</v>
      </c>
      <c r="AB12" s="38">
        <v>-30</v>
      </c>
      <c r="AC12" s="47">
        <v>-371</v>
      </c>
      <c r="AD12" s="47">
        <v>-112</v>
      </c>
      <c r="AE12" s="47">
        <v>133</v>
      </c>
      <c r="AF12" s="47">
        <v>151</v>
      </c>
      <c r="AG12" s="47">
        <v>-198</v>
      </c>
      <c r="AH12" s="47">
        <v>-373</v>
      </c>
      <c r="AI12" s="47"/>
      <c r="AJ12" s="47"/>
      <c r="AK12" s="47"/>
      <c r="AL12" s="47"/>
      <c r="AM12" s="47"/>
      <c r="AN12" s="47"/>
      <c r="AO12" s="47"/>
      <c r="AP12" s="47"/>
      <c r="AQ12" s="47"/>
      <c r="AR12" s="47"/>
      <c r="AS12" s="47"/>
      <c r="AT12" s="47"/>
      <c r="AU12" s="47"/>
      <c r="AV12" s="47"/>
      <c r="AW12" s="47"/>
      <c r="AX12" s="47"/>
      <c r="AY12" s="47"/>
      <c r="AZ12" s="47"/>
      <c r="BA12" s="47"/>
    </row>
    <row r="13" spans="1:53" x14ac:dyDescent="0.25">
      <c r="A13" s="1" t="s">
        <v>135</v>
      </c>
      <c r="B13" s="38">
        <v>6</v>
      </c>
      <c r="C13" s="38">
        <v>8</v>
      </c>
      <c r="D13" s="38">
        <v>7</v>
      </c>
      <c r="E13" s="38">
        <v>2</v>
      </c>
      <c r="F13" s="38">
        <v>8</v>
      </c>
      <c r="G13" s="38">
        <v>13</v>
      </c>
      <c r="H13" s="38">
        <v>15</v>
      </c>
      <c r="I13" s="38">
        <v>5</v>
      </c>
      <c r="J13" s="38">
        <v>11</v>
      </c>
      <c r="K13" s="38">
        <v>10</v>
      </c>
      <c r="L13" s="38">
        <v>8</v>
      </c>
      <c r="M13" s="38">
        <v>9</v>
      </c>
      <c r="N13" s="38">
        <v>9</v>
      </c>
      <c r="O13" s="38">
        <v>14</v>
      </c>
      <c r="P13" s="38">
        <v>7</v>
      </c>
      <c r="Q13" s="38">
        <v>-1</v>
      </c>
      <c r="R13" s="38">
        <v>5</v>
      </c>
      <c r="S13" s="38">
        <v>6</v>
      </c>
      <c r="T13" s="38">
        <v>5</v>
      </c>
      <c r="U13" s="38">
        <v>18</v>
      </c>
      <c r="V13" s="38">
        <v>13</v>
      </c>
      <c r="W13" s="38">
        <v>14</v>
      </c>
      <c r="X13" s="38">
        <v>14</v>
      </c>
      <c r="Y13" s="38">
        <v>25</v>
      </c>
      <c r="Z13" s="38">
        <v>44</v>
      </c>
      <c r="AA13" s="38">
        <v>44</v>
      </c>
      <c r="AB13" s="38">
        <v>39</v>
      </c>
      <c r="AC13" s="47">
        <v>52</v>
      </c>
      <c r="AD13" s="47">
        <v>31</v>
      </c>
      <c r="AE13" s="47">
        <v>15</v>
      </c>
      <c r="AF13" s="47">
        <v>32</v>
      </c>
      <c r="AG13" s="47">
        <v>40</v>
      </c>
      <c r="AH13" s="47">
        <v>21</v>
      </c>
      <c r="AI13" s="47"/>
      <c r="AJ13" s="47"/>
      <c r="AK13" s="47"/>
      <c r="AL13" s="47"/>
      <c r="AM13" s="47"/>
      <c r="AN13" s="47"/>
      <c r="AO13" s="47"/>
      <c r="AP13" s="47"/>
      <c r="AQ13" s="47"/>
      <c r="AR13" s="47"/>
      <c r="AS13" s="47"/>
      <c r="AT13" s="47"/>
      <c r="AU13" s="47"/>
      <c r="AV13" s="47"/>
      <c r="AW13" s="47"/>
      <c r="AX13" s="47"/>
      <c r="AY13" s="47"/>
      <c r="AZ13" s="47"/>
      <c r="BA13" s="47"/>
    </row>
    <row r="14" spans="1:53" x14ac:dyDescent="0.25">
      <c r="A14" s="1" t="s">
        <v>136</v>
      </c>
      <c r="B14" s="38">
        <v>-104</v>
      </c>
      <c r="C14" s="38">
        <v>-108</v>
      </c>
      <c r="D14" s="38">
        <v>-111</v>
      </c>
      <c r="E14" s="38">
        <v>-124</v>
      </c>
      <c r="F14" s="38">
        <v>-175</v>
      </c>
      <c r="G14" s="38">
        <v>-67</v>
      </c>
      <c r="H14" s="38">
        <v>-73</v>
      </c>
      <c r="I14" s="38">
        <v>-76</v>
      </c>
      <c r="J14" s="38">
        <v>-65</v>
      </c>
      <c r="K14" s="38">
        <v>-68</v>
      </c>
      <c r="L14" s="38">
        <v>-51</v>
      </c>
      <c r="M14" s="38">
        <v>-65</v>
      </c>
      <c r="N14" s="38">
        <v>-59</v>
      </c>
      <c r="O14" s="38">
        <v>-71</v>
      </c>
      <c r="P14" s="38">
        <v>-52</v>
      </c>
      <c r="Q14" s="38">
        <v>-58</v>
      </c>
      <c r="R14" s="38">
        <v>-55</v>
      </c>
      <c r="S14" s="38">
        <v>-72</v>
      </c>
      <c r="T14" s="38">
        <v>-55</v>
      </c>
      <c r="U14" s="38">
        <v>-61</v>
      </c>
      <c r="V14" s="38">
        <v>-45</v>
      </c>
      <c r="W14" s="38">
        <v>-118</v>
      </c>
      <c r="X14" s="38">
        <v>-56</v>
      </c>
      <c r="Y14" s="38">
        <v>-100</v>
      </c>
      <c r="Z14" s="38">
        <v>-116</v>
      </c>
      <c r="AA14" s="38">
        <v>-190</v>
      </c>
      <c r="AB14" s="38">
        <v>-153</v>
      </c>
      <c r="AC14" s="47">
        <v>-257</v>
      </c>
      <c r="AD14" s="47">
        <v>-186</v>
      </c>
      <c r="AE14" s="47">
        <v>-252</v>
      </c>
      <c r="AF14" s="47">
        <v>-171</v>
      </c>
      <c r="AG14" s="47">
        <v>-276</v>
      </c>
      <c r="AH14" s="47">
        <v>-172</v>
      </c>
      <c r="AI14" s="47"/>
      <c r="AJ14" s="47"/>
      <c r="AK14" s="47"/>
      <c r="AL14" s="47"/>
      <c r="AM14" s="47"/>
      <c r="AN14" s="47"/>
      <c r="AO14" s="47"/>
      <c r="AP14" s="47"/>
      <c r="AQ14" s="47"/>
      <c r="AR14" s="47"/>
      <c r="AS14" s="47"/>
      <c r="AT14" s="47"/>
      <c r="AU14" s="47"/>
      <c r="AV14" s="47"/>
      <c r="AW14" s="47"/>
      <c r="AX14" s="47"/>
      <c r="AY14" s="47"/>
      <c r="AZ14" s="47"/>
      <c r="BA14" s="47"/>
    </row>
    <row r="15" spans="1:53" x14ac:dyDescent="0.25">
      <c r="A15" s="1" t="s">
        <v>137</v>
      </c>
      <c r="B15" s="38">
        <v>-35</v>
      </c>
      <c r="C15" s="38">
        <v>-49</v>
      </c>
      <c r="D15" s="38">
        <v>-38</v>
      </c>
      <c r="E15" s="38">
        <v>-76</v>
      </c>
      <c r="F15" s="38">
        <v>-72</v>
      </c>
      <c r="G15" s="38">
        <v>-35</v>
      </c>
      <c r="H15" s="38">
        <v>-19</v>
      </c>
      <c r="I15" s="38">
        <v>-146</v>
      </c>
      <c r="J15" s="38">
        <v>-179</v>
      </c>
      <c r="K15" s="38">
        <v>-172</v>
      </c>
      <c r="L15" s="38">
        <v>-71</v>
      </c>
      <c r="M15" s="38">
        <v>-137</v>
      </c>
      <c r="N15" s="38">
        <v>-52</v>
      </c>
      <c r="O15" s="38">
        <v>-70</v>
      </c>
      <c r="P15" s="38">
        <v>-4</v>
      </c>
      <c r="Q15" s="38">
        <v>-66</v>
      </c>
      <c r="R15" s="38">
        <v>-253</v>
      </c>
      <c r="S15" s="38">
        <v>-38</v>
      </c>
      <c r="T15" s="38">
        <v>-7</v>
      </c>
      <c r="U15" s="38">
        <v>-125</v>
      </c>
      <c r="V15" s="38">
        <v>-244</v>
      </c>
      <c r="W15" s="38">
        <v>-253</v>
      </c>
      <c r="X15" s="38">
        <v>-137</v>
      </c>
      <c r="Y15" s="38">
        <v>-711</v>
      </c>
      <c r="Z15" s="38">
        <v>-570</v>
      </c>
      <c r="AA15" s="38">
        <v>-385</v>
      </c>
      <c r="AB15" s="38">
        <v>-138</v>
      </c>
      <c r="AC15" s="47">
        <v>-1189</v>
      </c>
      <c r="AD15" s="47">
        <v>-193</v>
      </c>
      <c r="AE15" s="47">
        <v>-227</v>
      </c>
      <c r="AF15" s="47">
        <v>-126</v>
      </c>
      <c r="AG15" s="47">
        <v>-68</v>
      </c>
      <c r="AH15" s="47">
        <v>-136</v>
      </c>
      <c r="AI15" s="47"/>
      <c r="AJ15" s="47"/>
      <c r="AK15" s="47"/>
      <c r="AL15" s="47"/>
      <c r="AM15" s="47"/>
      <c r="AN15" s="47"/>
      <c r="AO15" s="47"/>
      <c r="AP15" s="47"/>
      <c r="AQ15" s="47"/>
      <c r="AR15" s="47"/>
      <c r="AS15" s="47"/>
      <c r="AT15" s="47"/>
      <c r="AU15" s="47"/>
      <c r="AV15" s="47"/>
      <c r="AW15" s="47"/>
      <c r="AX15" s="47"/>
      <c r="AY15" s="47"/>
      <c r="AZ15" s="47"/>
      <c r="BA15" s="47"/>
    </row>
    <row r="16" spans="1:53" x14ac:dyDescent="0.25">
      <c r="A16" s="59" t="s">
        <v>138</v>
      </c>
      <c r="B16" s="78">
        <f>SUM(B6:B15)</f>
        <v>302</v>
      </c>
      <c r="C16" s="78">
        <f t="shared" ref="C16:R16" si="0">SUM(C6:C15)</f>
        <v>308</v>
      </c>
      <c r="D16" s="78">
        <f t="shared" si="0"/>
        <v>812</v>
      </c>
      <c r="E16" s="78">
        <f t="shared" si="0"/>
        <v>834</v>
      </c>
      <c r="F16" s="78">
        <f t="shared" si="0"/>
        <v>691</v>
      </c>
      <c r="G16" s="78">
        <f t="shared" si="0"/>
        <v>1245</v>
      </c>
      <c r="H16" s="78">
        <f t="shared" si="0"/>
        <v>841</v>
      </c>
      <c r="I16" s="78">
        <f t="shared" si="0"/>
        <v>1681</v>
      </c>
      <c r="J16" s="78">
        <f t="shared" si="0"/>
        <v>32</v>
      </c>
      <c r="K16" s="78">
        <f t="shared" si="0"/>
        <v>622</v>
      </c>
      <c r="L16" s="78">
        <f t="shared" si="0"/>
        <v>468</v>
      </c>
      <c r="M16" s="78">
        <f t="shared" si="0"/>
        <v>716</v>
      </c>
      <c r="N16" s="78">
        <v>720</v>
      </c>
      <c r="O16" s="78">
        <v>122</v>
      </c>
      <c r="P16" s="78">
        <f t="shared" si="0"/>
        <v>275</v>
      </c>
      <c r="Q16" s="78">
        <f t="shared" si="0"/>
        <v>994</v>
      </c>
      <c r="R16" s="78">
        <f t="shared" si="0"/>
        <v>747</v>
      </c>
      <c r="S16" s="78">
        <f>SUM(S6:S15)</f>
        <v>1055</v>
      </c>
      <c r="T16" s="78">
        <v>1584</v>
      </c>
      <c r="U16" s="78">
        <v>1529</v>
      </c>
      <c r="V16" s="78">
        <v>2510</v>
      </c>
      <c r="W16" s="78">
        <v>2568</v>
      </c>
      <c r="X16" s="78">
        <v>2382</v>
      </c>
      <c r="Y16" s="78">
        <v>1854</v>
      </c>
      <c r="Z16" s="78">
        <v>933</v>
      </c>
      <c r="AA16" s="78">
        <v>1034</v>
      </c>
      <c r="AB16" s="78">
        <v>1137</v>
      </c>
      <c r="AC16" s="78">
        <v>-335</v>
      </c>
      <c r="AD16" s="78">
        <v>636</v>
      </c>
      <c r="AE16" s="78">
        <v>394</v>
      </c>
      <c r="AF16" s="78">
        <v>272</v>
      </c>
      <c r="AG16" s="78">
        <v>730</v>
      </c>
      <c r="AH16" s="78">
        <v>-229</v>
      </c>
      <c r="AI16" s="47"/>
      <c r="AJ16" s="47"/>
      <c r="AK16" s="47"/>
      <c r="AL16" s="47"/>
      <c r="AM16" s="47"/>
      <c r="AN16" s="47"/>
      <c r="AO16" s="47"/>
      <c r="AP16" s="47"/>
      <c r="AQ16" s="47"/>
      <c r="AR16" s="47"/>
      <c r="AS16" s="47"/>
      <c r="AT16" s="47"/>
      <c r="AU16" s="47"/>
      <c r="AV16" s="47"/>
      <c r="AW16" s="47"/>
      <c r="AX16" s="47"/>
      <c r="AY16" s="47"/>
      <c r="AZ16" s="47"/>
      <c r="BA16" s="47"/>
    </row>
    <row r="17" spans="1:53" x14ac:dyDescent="0.25">
      <c r="A17" s="3"/>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row>
    <row r="18" spans="1:53" x14ac:dyDescent="0.25">
      <c r="A18" s="1" t="s">
        <v>139</v>
      </c>
      <c r="B18" s="42">
        <v>-203</v>
      </c>
      <c r="C18" s="42">
        <v>-290</v>
      </c>
      <c r="D18" s="42">
        <v>-294</v>
      </c>
      <c r="E18" s="42">
        <v>-339</v>
      </c>
      <c r="F18" s="42">
        <v>-401</v>
      </c>
      <c r="G18" s="42">
        <v>-404</v>
      </c>
      <c r="H18" s="42">
        <v>-310</v>
      </c>
      <c r="I18" s="42">
        <v>-800</v>
      </c>
      <c r="J18" s="42">
        <v>-189</v>
      </c>
      <c r="K18" s="42">
        <v>-546</v>
      </c>
      <c r="L18" s="42">
        <v>-549</v>
      </c>
      <c r="M18" s="42">
        <v>-823</v>
      </c>
      <c r="N18" s="43">
        <v>-561</v>
      </c>
      <c r="O18" s="43">
        <v>-645</v>
      </c>
      <c r="P18" s="43">
        <v>-329</v>
      </c>
      <c r="Q18" s="43">
        <v>-666</v>
      </c>
      <c r="R18" s="43">
        <v>-616</v>
      </c>
      <c r="S18" s="43">
        <v>-511</v>
      </c>
      <c r="T18" s="43">
        <v>-897</v>
      </c>
      <c r="U18" s="43">
        <v>-1104</v>
      </c>
      <c r="V18" s="43">
        <v>-911</v>
      </c>
      <c r="W18" s="43">
        <v>-834</v>
      </c>
      <c r="X18" s="43">
        <v>-987</v>
      </c>
      <c r="Y18" s="43">
        <v>-1327</v>
      </c>
      <c r="Z18" s="43">
        <v>-1224</v>
      </c>
      <c r="AA18" s="43">
        <v>-1263</v>
      </c>
      <c r="AB18" s="43">
        <v>-1393</v>
      </c>
      <c r="AC18" s="47">
        <v>-977</v>
      </c>
      <c r="AD18" s="43">
        <v>-1052</v>
      </c>
      <c r="AE18" s="47">
        <v>-719</v>
      </c>
      <c r="AF18" s="47">
        <v>-555</v>
      </c>
      <c r="AG18" s="47">
        <v>-1008</v>
      </c>
      <c r="AH18" s="47">
        <v>-639</v>
      </c>
      <c r="AI18" s="47"/>
      <c r="AJ18" s="47"/>
      <c r="AK18" s="47"/>
      <c r="AL18" s="47"/>
      <c r="AM18" s="47"/>
      <c r="AN18" s="47"/>
      <c r="AO18" s="47"/>
      <c r="AP18" s="47"/>
      <c r="AQ18" s="47"/>
      <c r="AR18" s="47"/>
      <c r="AS18" s="47"/>
      <c r="AT18" s="47"/>
      <c r="AU18" s="47"/>
      <c r="AV18" s="47"/>
      <c r="AW18" s="47"/>
      <c r="AX18" s="47"/>
      <c r="AY18" s="47"/>
      <c r="AZ18" s="47"/>
      <c r="BA18" s="47"/>
    </row>
    <row r="19" spans="1:53" x14ac:dyDescent="0.25">
      <c r="A19" s="1" t="s">
        <v>172</v>
      </c>
      <c r="B19" s="43">
        <v>0</v>
      </c>
      <c r="C19" s="43">
        <v>4</v>
      </c>
      <c r="D19" s="43">
        <v>0</v>
      </c>
      <c r="E19" s="43">
        <v>0</v>
      </c>
      <c r="F19" s="43">
        <v>-4049</v>
      </c>
      <c r="G19" s="43">
        <v>0</v>
      </c>
      <c r="H19" s="43">
        <v>0</v>
      </c>
      <c r="I19" s="43">
        <v>0</v>
      </c>
      <c r="J19" s="43">
        <v>0</v>
      </c>
      <c r="K19" s="43">
        <v>0</v>
      </c>
      <c r="L19" s="43">
        <v>-215</v>
      </c>
      <c r="M19" s="43">
        <v>9</v>
      </c>
      <c r="N19" s="43">
        <v>0</v>
      </c>
      <c r="O19" s="43">
        <v>-775</v>
      </c>
      <c r="P19" s="43">
        <v>-240</v>
      </c>
      <c r="Q19" s="43">
        <v>-17</v>
      </c>
      <c r="R19" s="43">
        <v>0</v>
      </c>
      <c r="S19" s="43">
        <v>0</v>
      </c>
      <c r="T19" s="43">
        <v>0</v>
      </c>
      <c r="U19" s="43">
        <v>0</v>
      </c>
      <c r="V19" s="43">
        <v>-84</v>
      </c>
      <c r="W19" s="43">
        <v>-24</v>
      </c>
      <c r="X19" s="43">
        <v>0</v>
      </c>
      <c r="Y19" s="43">
        <v>0</v>
      </c>
      <c r="Z19" s="43">
        <v>0</v>
      </c>
      <c r="AA19" s="43">
        <v>-149</v>
      </c>
      <c r="AB19" s="43">
        <v>-3</v>
      </c>
      <c r="AC19" s="47">
        <v>0</v>
      </c>
      <c r="AD19" s="47">
        <v>0</v>
      </c>
      <c r="AE19" s="47">
        <v>0</v>
      </c>
      <c r="AF19" s="47">
        <v>0</v>
      </c>
      <c r="AG19" s="47">
        <v>0</v>
      </c>
      <c r="AH19" s="47">
        <v>0</v>
      </c>
      <c r="AI19" s="47"/>
      <c r="AJ19" s="47"/>
      <c r="AK19" s="47"/>
      <c r="AL19" s="47"/>
      <c r="AM19" s="47"/>
      <c r="AN19" s="47"/>
      <c r="AO19" s="47"/>
      <c r="AP19" s="47"/>
      <c r="AQ19" s="47"/>
      <c r="AR19" s="47"/>
      <c r="AS19" s="47"/>
      <c r="AT19" s="47"/>
      <c r="AU19" s="47"/>
      <c r="AV19" s="47"/>
      <c r="AW19" s="47"/>
      <c r="AX19" s="47"/>
      <c r="AY19" s="47"/>
      <c r="AZ19" s="47"/>
      <c r="BA19" s="47"/>
    </row>
    <row r="20" spans="1:53" x14ac:dyDescent="0.25">
      <c r="A20" s="1" t="s">
        <v>140</v>
      </c>
      <c r="B20" s="43">
        <v>0</v>
      </c>
      <c r="C20" s="43">
        <v>0</v>
      </c>
      <c r="D20" s="43">
        <v>0</v>
      </c>
      <c r="E20" s="43">
        <v>0</v>
      </c>
      <c r="F20" s="43">
        <v>0</v>
      </c>
      <c r="G20" s="43">
        <v>0</v>
      </c>
      <c r="H20" s="43">
        <v>0</v>
      </c>
      <c r="I20" s="43">
        <v>0</v>
      </c>
      <c r="J20" s="43">
        <v>0</v>
      </c>
      <c r="K20" s="43">
        <v>0</v>
      </c>
      <c r="L20" s="43">
        <v>0</v>
      </c>
      <c r="M20" s="43">
        <v>0</v>
      </c>
      <c r="N20" s="43">
        <v>0</v>
      </c>
      <c r="O20" s="43">
        <v>0</v>
      </c>
      <c r="P20" s="43">
        <v>0</v>
      </c>
      <c r="Q20" s="43">
        <v>0</v>
      </c>
      <c r="R20" s="43">
        <v>0</v>
      </c>
      <c r="S20" s="43">
        <v>0</v>
      </c>
      <c r="T20" s="43">
        <v>0</v>
      </c>
      <c r="U20" s="43">
        <v>0</v>
      </c>
      <c r="V20" s="43">
        <v>0</v>
      </c>
      <c r="W20" s="43">
        <v>0</v>
      </c>
      <c r="X20" s="43">
        <v>151</v>
      </c>
      <c r="Y20" s="43">
        <v>0</v>
      </c>
      <c r="Z20" s="43">
        <v>0</v>
      </c>
      <c r="AA20" s="43">
        <v>0</v>
      </c>
      <c r="AB20" s="43">
        <v>0</v>
      </c>
      <c r="AC20" s="47">
        <v>0</v>
      </c>
      <c r="AD20" s="47">
        <v>0</v>
      </c>
      <c r="AE20" s="47">
        <v>0</v>
      </c>
      <c r="AF20" s="47">
        <v>0</v>
      </c>
      <c r="AG20" s="47">
        <v>0</v>
      </c>
      <c r="AH20" s="47">
        <v>0</v>
      </c>
      <c r="AI20" s="47"/>
      <c r="AJ20" s="47"/>
      <c r="AK20" s="47"/>
      <c r="AL20" s="47"/>
      <c r="AM20" s="47"/>
      <c r="AN20" s="47"/>
      <c r="AO20" s="47"/>
      <c r="AP20" s="47"/>
      <c r="AQ20" s="47"/>
      <c r="AR20" s="47"/>
      <c r="AS20" s="47"/>
      <c r="AT20" s="47"/>
      <c r="AU20" s="47"/>
      <c r="AV20" s="47"/>
      <c r="AW20" s="47"/>
      <c r="AX20" s="47"/>
      <c r="AY20" s="47"/>
      <c r="AZ20" s="47"/>
      <c r="BA20" s="47"/>
    </row>
    <row r="21" spans="1:53" x14ac:dyDescent="0.25">
      <c r="A21" s="1" t="s">
        <v>169</v>
      </c>
      <c r="B21" s="43">
        <v>0</v>
      </c>
      <c r="C21" s="43">
        <v>0</v>
      </c>
      <c r="D21" s="43">
        <v>0</v>
      </c>
      <c r="E21" s="43">
        <v>0</v>
      </c>
      <c r="F21" s="43">
        <v>0</v>
      </c>
      <c r="G21" s="43">
        <v>0</v>
      </c>
      <c r="H21" s="43">
        <v>0</v>
      </c>
      <c r="I21" s="43">
        <v>0</v>
      </c>
      <c r="J21" s="43">
        <v>0</v>
      </c>
      <c r="K21" s="43">
        <v>0</v>
      </c>
      <c r="L21" s="43">
        <v>0</v>
      </c>
      <c r="M21" s="43">
        <v>0</v>
      </c>
      <c r="N21" s="43">
        <v>0</v>
      </c>
      <c r="O21" s="43">
        <v>0</v>
      </c>
      <c r="P21" s="43">
        <v>0</v>
      </c>
      <c r="Q21" s="43">
        <v>-40</v>
      </c>
      <c r="R21" s="43">
        <v>0</v>
      </c>
      <c r="S21" s="43">
        <v>0</v>
      </c>
      <c r="T21" s="43">
        <v>0</v>
      </c>
      <c r="U21" s="43">
        <v>0</v>
      </c>
      <c r="V21" s="43">
        <v>0</v>
      </c>
      <c r="W21" s="43">
        <v>0</v>
      </c>
      <c r="X21" s="43">
        <v>-134</v>
      </c>
      <c r="Y21" s="43">
        <v>-158</v>
      </c>
      <c r="Z21" s="43">
        <v>0</v>
      </c>
      <c r="AA21" s="43">
        <v>-303</v>
      </c>
      <c r="AB21" s="43">
        <v>0</v>
      </c>
      <c r="AC21" s="47">
        <v>-27</v>
      </c>
      <c r="AD21" s="47">
        <v>-4</v>
      </c>
      <c r="AE21" s="47">
        <v>0</v>
      </c>
      <c r="AF21" s="47">
        <v>0</v>
      </c>
      <c r="AG21" s="47">
        <v>0</v>
      </c>
      <c r="AH21" s="47">
        <v>0</v>
      </c>
      <c r="AI21" s="47"/>
      <c r="AJ21" s="47"/>
      <c r="AK21" s="47"/>
      <c r="AL21" s="47"/>
      <c r="AM21" s="47"/>
      <c r="AN21" s="47"/>
      <c r="AO21" s="47"/>
      <c r="AP21" s="47"/>
      <c r="AQ21" s="47"/>
      <c r="AR21" s="47"/>
      <c r="AS21" s="47"/>
      <c r="AT21" s="47"/>
      <c r="AU21" s="47"/>
      <c r="AV21" s="47"/>
      <c r="AW21" s="47"/>
      <c r="AX21" s="47"/>
      <c r="AY21" s="47"/>
      <c r="AZ21" s="47"/>
      <c r="BA21" s="47"/>
    </row>
    <row r="22" spans="1:53" x14ac:dyDescent="0.25">
      <c r="A22" s="1" t="s">
        <v>141</v>
      </c>
      <c r="B22" s="43">
        <v>0</v>
      </c>
      <c r="C22" s="43">
        <v>0</v>
      </c>
      <c r="D22" s="43">
        <v>0</v>
      </c>
      <c r="E22" s="43">
        <v>0</v>
      </c>
      <c r="F22" s="43">
        <v>0</v>
      </c>
      <c r="G22" s="43">
        <v>0</v>
      </c>
      <c r="H22" s="43">
        <v>0</v>
      </c>
      <c r="I22" s="43">
        <v>0</v>
      </c>
      <c r="J22" s="43">
        <v>0</v>
      </c>
      <c r="K22" s="43">
        <v>0</v>
      </c>
      <c r="L22" s="43">
        <v>0</v>
      </c>
      <c r="M22" s="43">
        <v>0</v>
      </c>
      <c r="N22" s="43">
        <v>0</v>
      </c>
      <c r="O22" s="43">
        <v>0</v>
      </c>
      <c r="P22" s="43">
        <v>0</v>
      </c>
      <c r="Q22" s="43">
        <v>0</v>
      </c>
      <c r="R22" s="43">
        <v>0</v>
      </c>
      <c r="S22" s="43">
        <v>-78</v>
      </c>
      <c r="T22" s="43">
        <v>0</v>
      </c>
      <c r="U22" s="43">
        <v>0</v>
      </c>
      <c r="V22" s="43">
        <v>0</v>
      </c>
      <c r="W22" s="43">
        <v>-176</v>
      </c>
      <c r="X22" s="43">
        <v>0</v>
      </c>
      <c r="Y22" s="43">
        <v>0</v>
      </c>
      <c r="Z22" s="43">
        <v>0</v>
      </c>
      <c r="AA22" s="43">
        <v>0</v>
      </c>
      <c r="AB22" s="43">
        <v>-38</v>
      </c>
      <c r="AC22" s="47">
        <v>0</v>
      </c>
      <c r="AD22" s="47">
        <v>0</v>
      </c>
      <c r="AE22" s="47">
        <v>0</v>
      </c>
      <c r="AF22" s="47">
        <v>0</v>
      </c>
      <c r="AG22" s="47">
        <v>0</v>
      </c>
      <c r="AH22" s="47">
        <v>0</v>
      </c>
      <c r="AI22" s="47"/>
      <c r="AJ22" s="47"/>
      <c r="AK22" s="47"/>
      <c r="AL22" s="47"/>
      <c r="AM22" s="47"/>
      <c r="AN22" s="47"/>
      <c r="AO22" s="47"/>
      <c r="AP22" s="47"/>
      <c r="AQ22" s="47"/>
      <c r="AR22" s="47"/>
      <c r="AS22" s="47"/>
      <c r="AT22" s="47"/>
      <c r="AU22" s="47"/>
      <c r="AV22" s="47"/>
      <c r="AW22" s="47"/>
      <c r="AX22" s="47"/>
      <c r="AY22" s="47"/>
      <c r="AZ22" s="47"/>
      <c r="BA22" s="47"/>
    </row>
    <row r="23" spans="1:53" x14ac:dyDescent="0.25">
      <c r="A23" s="1" t="s">
        <v>171</v>
      </c>
      <c r="B23" s="43">
        <v>0</v>
      </c>
      <c r="C23" s="43">
        <v>0</v>
      </c>
      <c r="D23" s="43">
        <v>0</v>
      </c>
      <c r="E23" s="43">
        <v>0</v>
      </c>
      <c r="F23" s="43">
        <v>0</v>
      </c>
      <c r="G23" s="43">
        <v>0</v>
      </c>
      <c r="H23" s="43">
        <v>0</v>
      </c>
      <c r="I23" s="43">
        <v>0</v>
      </c>
      <c r="J23" s="43">
        <v>0</v>
      </c>
      <c r="K23" s="43">
        <v>0</v>
      </c>
      <c r="L23" s="43">
        <v>0</v>
      </c>
      <c r="M23" s="43">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7">
        <v>10</v>
      </c>
      <c r="AE23" s="47">
        <v>0</v>
      </c>
      <c r="AF23" s="47">
        <v>0</v>
      </c>
      <c r="AG23" s="47">
        <v>0</v>
      </c>
      <c r="AH23" s="47">
        <v>0</v>
      </c>
      <c r="AI23" s="47"/>
      <c r="AJ23" s="47"/>
      <c r="AK23" s="47"/>
      <c r="AL23" s="47"/>
      <c r="AM23" s="47"/>
      <c r="AN23" s="47"/>
      <c r="AO23" s="47"/>
      <c r="AP23" s="47"/>
      <c r="AQ23" s="47"/>
      <c r="AR23" s="47"/>
      <c r="AS23" s="47"/>
      <c r="AT23" s="47"/>
      <c r="AU23" s="47"/>
      <c r="AV23" s="47"/>
      <c r="AW23" s="47"/>
      <c r="AX23" s="47"/>
      <c r="AY23" s="47"/>
      <c r="AZ23" s="47"/>
      <c r="BA23" s="47"/>
    </row>
    <row r="24" spans="1:53" x14ac:dyDescent="0.25">
      <c r="A24" s="1" t="s">
        <v>142</v>
      </c>
      <c r="B24" s="43">
        <v>0</v>
      </c>
      <c r="C24" s="43">
        <v>0</v>
      </c>
      <c r="D24" s="43">
        <v>0</v>
      </c>
      <c r="E24" s="43">
        <v>0</v>
      </c>
      <c r="F24" s="43">
        <v>1303</v>
      </c>
      <c r="G24" s="43">
        <v>0</v>
      </c>
      <c r="H24" s="43">
        <v>0</v>
      </c>
      <c r="I24" s="43">
        <v>0</v>
      </c>
      <c r="J24" s="43">
        <v>0</v>
      </c>
      <c r="K24" s="43">
        <v>0</v>
      </c>
      <c r="L24" s="43">
        <v>0</v>
      </c>
      <c r="M24" s="43">
        <v>0</v>
      </c>
      <c r="N24" s="43">
        <v>0</v>
      </c>
      <c r="O24" s="43">
        <v>0</v>
      </c>
      <c r="P24" s="43">
        <v>0</v>
      </c>
      <c r="Q24" s="43">
        <v>0</v>
      </c>
      <c r="R24" s="43">
        <v>0</v>
      </c>
      <c r="S24" s="43">
        <v>0</v>
      </c>
      <c r="T24" s="43">
        <v>0</v>
      </c>
      <c r="U24" s="43">
        <v>0</v>
      </c>
      <c r="V24" s="43">
        <v>0</v>
      </c>
      <c r="W24" s="43">
        <v>0</v>
      </c>
      <c r="X24" s="43">
        <v>0</v>
      </c>
      <c r="Y24" s="43">
        <v>0</v>
      </c>
      <c r="Z24" s="43">
        <v>0</v>
      </c>
      <c r="AA24" s="43">
        <v>0</v>
      </c>
      <c r="AB24" s="43">
        <v>0</v>
      </c>
      <c r="AC24" s="47">
        <v>0</v>
      </c>
      <c r="AD24" s="47">
        <v>0</v>
      </c>
      <c r="AE24" s="47">
        <v>0</v>
      </c>
      <c r="AF24" s="47">
        <v>0</v>
      </c>
      <c r="AG24" s="47">
        <v>0</v>
      </c>
      <c r="AH24" s="47">
        <v>0</v>
      </c>
      <c r="AI24" s="47"/>
      <c r="AJ24" s="47"/>
      <c r="AK24" s="47"/>
      <c r="AL24" s="47"/>
      <c r="AM24" s="47"/>
      <c r="AN24" s="47"/>
      <c r="AO24" s="47"/>
      <c r="AP24" s="47"/>
      <c r="AQ24" s="47"/>
      <c r="AR24" s="47"/>
      <c r="AS24" s="47"/>
      <c r="AT24" s="47"/>
      <c r="AU24" s="47"/>
      <c r="AV24" s="47"/>
      <c r="AW24" s="47"/>
      <c r="AX24" s="47"/>
      <c r="AY24" s="47"/>
      <c r="AZ24" s="47"/>
      <c r="BA24" s="47"/>
    </row>
    <row r="25" spans="1:53" x14ac:dyDescent="0.25">
      <c r="A25" s="1" t="s">
        <v>143</v>
      </c>
      <c r="B25" s="40">
        <v>-11</v>
      </c>
      <c r="C25" s="40">
        <v>-8</v>
      </c>
      <c r="D25" s="40">
        <v>0</v>
      </c>
      <c r="E25" s="40">
        <v>13</v>
      </c>
      <c r="F25" s="40">
        <v>-5</v>
      </c>
      <c r="G25" s="40">
        <v>-30</v>
      </c>
      <c r="H25" s="40">
        <v>12</v>
      </c>
      <c r="I25" s="40">
        <v>14</v>
      </c>
      <c r="J25" s="40">
        <v>3</v>
      </c>
      <c r="K25" s="40">
        <v>9</v>
      </c>
      <c r="L25" s="40">
        <v>9</v>
      </c>
      <c r="M25" s="40">
        <v>8</v>
      </c>
      <c r="N25" s="40">
        <v>-1</v>
      </c>
      <c r="O25" s="40">
        <v>1</v>
      </c>
      <c r="P25" s="40">
        <v>0</v>
      </c>
      <c r="Q25" s="40">
        <v>10</v>
      </c>
      <c r="R25" s="40">
        <v>1</v>
      </c>
      <c r="S25" s="40">
        <v>-40</v>
      </c>
      <c r="T25" s="40">
        <v>-38</v>
      </c>
      <c r="U25" s="40">
        <v>98</v>
      </c>
      <c r="V25" s="40">
        <v>14</v>
      </c>
      <c r="W25" s="40">
        <v>20</v>
      </c>
      <c r="X25" s="40">
        <v>-11</v>
      </c>
      <c r="Y25" s="40">
        <v>57</v>
      </c>
      <c r="Z25" s="40">
        <v>3</v>
      </c>
      <c r="AA25" s="40">
        <v>51</v>
      </c>
      <c r="AB25" s="40">
        <v>16</v>
      </c>
      <c r="AC25" s="47">
        <v>7</v>
      </c>
      <c r="AD25" s="47">
        <v>1</v>
      </c>
      <c r="AE25" s="47">
        <v>12</v>
      </c>
      <c r="AF25" s="47">
        <v>1</v>
      </c>
      <c r="AG25" s="47">
        <v>11</v>
      </c>
      <c r="AH25" s="47">
        <v>33</v>
      </c>
      <c r="AI25" s="47"/>
      <c r="AJ25" s="47"/>
      <c r="AK25" s="47"/>
      <c r="AL25" s="47"/>
      <c r="AM25" s="47"/>
      <c r="AN25" s="47"/>
      <c r="AO25" s="47"/>
      <c r="AP25" s="47"/>
      <c r="AQ25" s="47"/>
      <c r="AR25" s="47"/>
      <c r="AS25" s="47"/>
      <c r="AT25" s="47"/>
      <c r="AU25" s="47"/>
      <c r="AV25" s="47"/>
      <c r="AW25" s="47"/>
      <c r="AX25" s="47"/>
      <c r="AY25" s="47"/>
      <c r="AZ25" s="47"/>
      <c r="BA25" s="47"/>
    </row>
    <row r="26" spans="1:53" x14ac:dyDescent="0.25">
      <c r="A26" s="59" t="s">
        <v>144</v>
      </c>
      <c r="B26" s="78">
        <v>-214</v>
      </c>
      <c r="C26" s="78">
        <v>-294</v>
      </c>
      <c r="D26" s="78">
        <v>-294</v>
      </c>
      <c r="E26" s="78">
        <v>-326</v>
      </c>
      <c r="F26" s="78">
        <v>-3153</v>
      </c>
      <c r="G26" s="78">
        <v>-433</v>
      </c>
      <c r="H26" s="78">
        <v>-298</v>
      </c>
      <c r="I26" s="78">
        <v>-787</v>
      </c>
      <c r="J26" s="78">
        <v>-186</v>
      </c>
      <c r="K26" s="78">
        <v>-538</v>
      </c>
      <c r="L26" s="78">
        <v>-755</v>
      </c>
      <c r="M26" s="78">
        <v>-807</v>
      </c>
      <c r="N26" s="78">
        <v>-562</v>
      </c>
      <c r="O26" s="78">
        <v>-1419</v>
      </c>
      <c r="P26" s="78">
        <v>-568</v>
      </c>
      <c r="Q26" s="78">
        <v>-713</v>
      </c>
      <c r="R26" s="78">
        <v>-615</v>
      </c>
      <c r="S26" s="78">
        <v>-629</v>
      </c>
      <c r="T26" s="78">
        <v>-935</v>
      </c>
      <c r="U26" s="78">
        <v>-1006</v>
      </c>
      <c r="V26" s="78">
        <v>-981</v>
      </c>
      <c r="W26" s="78">
        <v>-1015</v>
      </c>
      <c r="X26" s="78">
        <v>-980</v>
      </c>
      <c r="Y26" s="78">
        <v>-1428</v>
      </c>
      <c r="Z26" s="78">
        <v>-1221</v>
      </c>
      <c r="AA26" s="78">
        <v>-1664</v>
      </c>
      <c r="AB26" s="78">
        <v>-1417</v>
      </c>
      <c r="AC26" s="78">
        <v>-997</v>
      </c>
      <c r="AD26" s="78">
        <v>-1045</v>
      </c>
      <c r="AE26" s="78">
        <v>-707</v>
      </c>
      <c r="AF26" s="78">
        <v>-554</v>
      </c>
      <c r="AG26" s="78">
        <v>-996</v>
      </c>
      <c r="AH26" s="78">
        <v>-606</v>
      </c>
      <c r="AI26" s="47"/>
      <c r="AJ26" s="47"/>
      <c r="AK26" s="47"/>
      <c r="AL26" s="47"/>
      <c r="AM26" s="47"/>
      <c r="AN26" s="47"/>
      <c r="AO26" s="47"/>
      <c r="AP26" s="47"/>
      <c r="AQ26" s="47"/>
      <c r="AR26" s="47"/>
      <c r="AS26" s="47"/>
      <c r="AT26" s="47"/>
      <c r="AU26" s="47"/>
      <c r="AV26" s="47"/>
      <c r="AW26" s="47"/>
      <c r="AX26" s="47"/>
      <c r="AY26" s="47"/>
      <c r="AZ26" s="47"/>
      <c r="BA26" s="47"/>
    </row>
    <row r="27" spans="1:53" x14ac:dyDescent="0.25">
      <c r="A27" s="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row>
    <row r="28" spans="1:53" x14ac:dyDescent="0.25">
      <c r="A28" s="1" t="s">
        <v>145</v>
      </c>
      <c r="B28" s="42">
        <v>-3</v>
      </c>
      <c r="C28" s="42">
        <v>-9</v>
      </c>
      <c r="D28" s="42">
        <v>0</v>
      </c>
      <c r="E28" s="42">
        <v>-14</v>
      </c>
      <c r="F28" s="42">
        <v>0</v>
      </c>
      <c r="G28" s="42">
        <v>-10</v>
      </c>
      <c r="H28" s="42">
        <v>0</v>
      </c>
      <c r="I28" s="42">
        <v>-23</v>
      </c>
      <c r="J28" s="42">
        <v>-24</v>
      </c>
      <c r="K28" s="42">
        <v>-10</v>
      </c>
      <c r="L28" s="42">
        <v>0</v>
      </c>
      <c r="M28" s="42">
        <v>-15</v>
      </c>
      <c r="N28" s="42">
        <v>0</v>
      </c>
      <c r="O28" s="42">
        <v>-17</v>
      </c>
      <c r="P28" s="42">
        <v>0</v>
      </c>
      <c r="Q28" s="42">
        <v>-12</v>
      </c>
      <c r="R28" s="42">
        <v>-14</v>
      </c>
      <c r="S28" s="42">
        <v>-28</v>
      </c>
      <c r="T28" s="42">
        <v>0</v>
      </c>
      <c r="U28" s="42">
        <v>-16</v>
      </c>
      <c r="V28" s="42">
        <v>0</v>
      </c>
      <c r="W28" s="42">
        <v>0</v>
      </c>
      <c r="X28" s="42">
        <v>-38</v>
      </c>
      <c r="Y28" s="42">
        <v>0</v>
      </c>
      <c r="Z28" s="42">
        <v>-21</v>
      </c>
      <c r="AA28" s="42">
        <v>-30</v>
      </c>
      <c r="AB28" s="42">
        <v>-28</v>
      </c>
      <c r="AC28" s="47">
        <v>-24</v>
      </c>
      <c r="AD28" s="42">
        <v>0</v>
      </c>
      <c r="AE28" s="47">
        <v>-36</v>
      </c>
      <c r="AF28" s="47">
        <v>-19</v>
      </c>
      <c r="AG28" s="47">
        <v>-68</v>
      </c>
      <c r="AH28" s="47">
        <v>0</v>
      </c>
      <c r="AI28" s="47"/>
      <c r="AJ28" s="47"/>
      <c r="AK28" s="47"/>
      <c r="AL28" s="47"/>
      <c r="AM28" s="47"/>
      <c r="AN28" s="47"/>
      <c r="AO28" s="47"/>
      <c r="AP28" s="47"/>
      <c r="AQ28" s="47"/>
      <c r="AR28" s="47"/>
      <c r="AS28" s="47"/>
      <c r="AT28" s="47"/>
      <c r="AU28" s="47"/>
      <c r="AV28" s="47"/>
      <c r="AW28" s="47"/>
      <c r="AX28" s="47"/>
      <c r="AY28" s="47"/>
      <c r="AZ28" s="47"/>
      <c r="BA28" s="47"/>
    </row>
    <row r="29" spans="1:53" x14ac:dyDescent="0.25">
      <c r="A29" s="1" t="s">
        <v>146</v>
      </c>
      <c r="B29" s="38">
        <v>0</v>
      </c>
      <c r="C29" s="38">
        <v>0</v>
      </c>
      <c r="D29" s="38">
        <v>0</v>
      </c>
      <c r="E29" s="38">
        <v>-144</v>
      </c>
      <c r="F29" s="38">
        <v>0</v>
      </c>
      <c r="G29" s="38">
        <v>0</v>
      </c>
      <c r="H29" s="38">
        <v>0</v>
      </c>
      <c r="I29" s="38">
        <v>0</v>
      </c>
      <c r="J29" s="38">
        <v>0</v>
      </c>
      <c r="K29" s="38">
        <v>-1511</v>
      </c>
      <c r="L29" s="38">
        <v>0</v>
      </c>
      <c r="M29" s="38">
        <v>0</v>
      </c>
      <c r="N29" s="38">
        <v>0</v>
      </c>
      <c r="O29" s="38">
        <v>-349</v>
      </c>
      <c r="P29" s="38">
        <v>0</v>
      </c>
      <c r="Q29" s="38">
        <v>0</v>
      </c>
      <c r="R29" s="38">
        <v>0</v>
      </c>
      <c r="S29" s="38">
        <v>-96</v>
      </c>
      <c r="T29" s="38">
        <v>0</v>
      </c>
      <c r="U29" s="38">
        <v>0</v>
      </c>
      <c r="V29" s="38">
        <v>0</v>
      </c>
      <c r="W29" s="38">
        <v>-1900</v>
      </c>
      <c r="X29" s="38">
        <v>0</v>
      </c>
      <c r="Y29" s="38">
        <v>0</v>
      </c>
      <c r="Z29" s="38">
        <v>0</v>
      </c>
      <c r="AA29" s="38">
        <v>-3815</v>
      </c>
      <c r="AB29" s="38">
        <v>0</v>
      </c>
      <c r="AC29" s="47">
        <v>0</v>
      </c>
      <c r="AD29" s="38">
        <v>0</v>
      </c>
      <c r="AE29" s="47">
        <v>0</v>
      </c>
      <c r="AF29" s="47">
        <v>0</v>
      </c>
      <c r="AG29" s="47">
        <v>0</v>
      </c>
      <c r="AH29" s="47">
        <v>0</v>
      </c>
      <c r="AI29" s="47"/>
      <c r="AJ29" s="47"/>
      <c r="AK29" s="47"/>
      <c r="AL29" s="47"/>
      <c r="AM29" s="47"/>
      <c r="AN29" s="47"/>
      <c r="AO29" s="47"/>
      <c r="AP29" s="47"/>
      <c r="AQ29" s="47"/>
      <c r="AR29" s="47"/>
      <c r="AS29" s="47"/>
      <c r="AT29" s="47"/>
      <c r="AU29" s="47"/>
      <c r="AV29" s="47"/>
      <c r="AW29" s="47"/>
      <c r="AX29" s="47"/>
      <c r="AY29" s="47"/>
      <c r="AZ29" s="47"/>
      <c r="BA29" s="47"/>
    </row>
    <row r="30" spans="1:53" x14ac:dyDescent="0.25">
      <c r="A30" s="1" t="s">
        <v>147</v>
      </c>
      <c r="B30" s="42">
        <v>0</v>
      </c>
      <c r="C30" s="42">
        <v>0</v>
      </c>
      <c r="D30" s="42">
        <v>0</v>
      </c>
      <c r="E30" s="42">
        <v>0</v>
      </c>
      <c r="F30" s="42">
        <v>5171</v>
      </c>
      <c r="G30" s="42">
        <v>0</v>
      </c>
      <c r="H30" s="42">
        <v>0</v>
      </c>
      <c r="I30" s="42">
        <v>0</v>
      </c>
      <c r="J30" s="42">
        <v>0</v>
      </c>
      <c r="K30" s="42">
        <v>0</v>
      </c>
      <c r="L30" s="42">
        <v>0</v>
      </c>
      <c r="M30" s="42">
        <v>0</v>
      </c>
      <c r="N30" s="42">
        <v>0</v>
      </c>
      <c r="O30" s="42">
        <v>0</v>
      </c>
      <c r="P30" s="42">
        <v>0</v>
      </c>
      <c r="Q30" s="42">
        <v>0</v>
      </c>
      <c r="R30" s="42">
        <v>39</v>
      </c>
      <c r="S30" s="42">
        <v>1862</v>
      </c>
      <c r="T30" s="42">
        <v>0</v>
      </c>
      <c r="U30" s="42">
        <v>-1</v>
      </c>
      <c r="V30" s="42">
        <v>0</v>
      </c>
      <c r="W30" s="42">
        <v>0</v>
      </c>
      <c r="X30" s="42">
        <v>0</v>
      </c>
      <c r="Y30" s="42">
        <v>0</v>
      </c>
      <c r="Z30" s="42">
        <v>0</v>
      </c>
      <c r="AA30" s="42">
        <v>0</v>
      </c>
      <c r="AB30" s="42">
        <v>0</v>
      </c>
      <c r="AC30" s="47">
        <v>0</v>
      </c>
      <c r="AD30" s="42">
        <v>0</v>
      </c>
      <c r="AE30" s="47">
        <v>0</v>
      </c>
      <c r="AF30" s="47">
        <v>0</v>
      </c>
      <c r="AG30" s="47">
        <v>0</v>
      </c>
      <c r="AH30" s="47">
        <v>0</v>
      </c>
      <c r="AI30" s="47"/>
      <c r="AJ30" s="47"/>
      <c r="AK30" s="47"/>
      <c r="AL30" s="47"/>
      <c r="AM30" s="47"/>
      <c r="AN30" s="47"/>
      <c r="AO30" s="47"/>
      <c r="AP30" s="47"/>
      <c r="AQ30" s="47"/>
      <c r="AR30" s="47"/>
      <c r="AS30" s="47"/>
      <c r="AT30" s="47"/>
      <c r="AU30" s="47"/>
      <c r="AV30" s="47"/>
      <c r="AW30" s="47"/>
      <c r="AX30" s="47"/>
      <c r="AY30" s="47"/>
      <c r="AZ30" s="47"/>
      <c r="BA30" s="47"/>
    </row>
    <row r="31" spans="1:53" x14ac:dyDescent="0.25">
      <c r="A31" s="1" t="s">
        <v>148</v>
      </c>
      <c r="B31" s="42">
        <v>0</v>
      </c>
      <c r="C31" s="42">
        <v>0</v>
      </c>
      <c r="D31" s="42">
        <v>0</v>
      </c>
      <c r="E31" s="42">
        <v>0</v>
      </c>
      <c r="F31" s="42">
        <v>0</v>
      </c>
      <c r="G31" s="42">
        <v>0</v>
      </c>
      <c r="H31" s="42">
        <v>0</v>
      </c>
      <c r="I31" s="42">
        <v>0</v>
      </c>
      <c r="J31" s="42">
        <v>0</v>
      </c>
      <c r="K31" s="42">
        <v>0</v>
      </c>
      <c r="L31" s="42">
        <v>0</v>
      </c>
      <c r="M31" s="42">
        <v>0</v>
      </c>
      <c r="N31" s="42">
        <v>0</v>
      </c>
      <c r="O31" s="42">
        <v>0</v>
      </c>
      <c r="P31" s="42">
        <v>0</v>
      </c>
      <c r="Q31" s="42">
        <v>0</v>
      </c>
      <c r="R31" s="42">
        <v>-36</v>
      </c>
      <c r="S31" s="42">
        <v>8</v>
      </c>
      <c r="T31" s="42">
        <v>-273</v>
      </c>
      <c r="U31" s="42">
        <v>23</v>
      </c>
      <c r="V31" s="42">
        <v>8</v>
      </c>
      <c r="W31" s="42">
        <v>12</v>
      </c>
      <c r="X31" s="42">
        <v>-85</v>
      </c>
      <c r="Y31" s="42">
        <v>26</v>
      </c>
      <c r="Z31" s="42">
        <v>35</v>
      </c>
      <c r="AA31" s="42">
        <v>0</v>
      </c>
      <c r="AB31" s="42">
        <v>-44</v>
      </c>
      <c r="AC31" s="47">
        <v>0</v>
      </c>
      <c r="AD31" s="42">
        <v>1</v>
      </c>
      <c r="AE31" s="47">
        <v>1</v>
      </c>
      <c r="AF31" s="47">
        <v>3</v>
      </c>
      <c r="AG31" s="47">
        <v>0</v>
      </c>
      <c r="AH31" s="47">
        <v>1</v>
      </c>
      <c r="AI31" s="47"/>
      <c r="AJ31" s="47"/>
      <c r="AK31" s="47"/>
      <c r="AL31" s="47"/>
      <c r="AM31" s="47"/>
      <c r="AN31" s="47"/>
      <c r="AO31" s="47"/>
      <c r="AP31" s="47"/>
      <c r="AQ31" s="47"/>
      <c r="AR31" s="47"/>
      <c r="AS31" s="47"/>
      <c r="AT31" s="47"/>
      <c r="AU31" s="47"/>
      <c r="AV31" s="47"/>
      <c r="AW31" s="47"/>
      <c r="AX31" s="47"/>
      <c r="AY31" s="47"/>
      <c r="AZ31" s="47"/>
      <c r="BA31" s="47"/>
    </row>
    <row r="32" spans="1:53" ht="15.75" x14ac:dyDescent="0.25">
      <c r="A32" s="1" t="s">
        <v>181</v>
      </c>
      <c r="B32" s="42">
        <v>45</v>
      </c>
      <c r="C32" s="42">
        <v>79</v>
      </c>
      <c r="D32" s="42">
        <v>63</v>
      </c>
      <c r="E32" s="42">
        <v>99</v>
      </c>
      <c r="F32" s="42">
        <v>-250</v>
      </c>
      <c r="G32" s="42">
        <v>165</v>
      </c>
      <c r="H32" s="42">
        <v>-438</v>
      </c>
      <c r="I32" s="42">
        <v>77</v>
      </c>
      <c r="J32" s="42">
        <v>-325</v>
      </c>
      <c r="K32" s="42">
        <v>-46</v>
      </c>
      <c r="L32" s="42">
        <v>26</v>
      </c>
      <c r="M32" s="42">
        <v>-211</v>
      </c>
      <c r="N32" s="42">
        <v>91</v>
      </c>
      <c r="O32" s="42">
        <v>181</v>
      </c>
      <c r="P32" s="42">
        <v>-72</v>
      </c>
      <c r="Q32" s="42">
        <v>-87</v>
      </c>
      <c r="R32" s="42">
        <v>99</v>
      </c>
      <c r="S32" s="42">
        <v>37</v>
      </c>
      <c r="T32" s="42">
        <v>-49</v>
      </c>
      <c r="U32" s="42">
        <v>622</v>
      </c>
      <c r="V32" s="42">
        <v>164</v>
      </c>
      <c r="W32" s="42">
        <v>-536</v>
      </c>
      <c r="X32" s="42">
        <v>-19</v>
      </c>
      <c r="Y32" s="42">
        <v>173</v>
      </c>
      <c r="Z32" s="42"/>
      <c r="AA32" s="42"/>
      <c r="AB32" s="42"/>
      <c r="AC32" s="47"/>
      <c r="AD32" s="42"/>
      <c r="AE32" s="47"/>
      <c r="AF32" s="47"/>
      <c r="AG32" s="47"/>
      <c r="AH32" s="47">
        <v>0</v>
      </c>
      <c r="AI32" s="47"/>
      <c r="AJ32" s="47"/>
      <c r="AK32" s="47"/>
      <c r="AL32" s="47"/>
      <c r="AM32" s="47"/>
      <c r="AN32" s="47"/>
      <c r="AO32" s="47"/>
      <c r="AP32" s="47"/>
      <c r="AQ32" s="47"/>
      <c r="AR32" s="47"/>
      <c r="AS32" s="47"/>
      <c r="AT32" s="47"/>
      <c r="AU32" s="47"/>
      <c r="AV32" s="47"/>
      <c r="AW32" s="47"/>
      <c r="AX32" s="47"/>
      <c r="AY32" s="47"/>
      <c r="AZ32" s="47"/>
      <c r="BA32" s="47"/>
    </row>
    <row r="33" spans="1:53" x14ac:dyDescent="0.25">
      <c r="A33" s="1" t="s">
        <v>149</v>
      </c>
      <c r="B33" s="42"/>
      <c r="C33" s="42"/>
      <c r="D33" s="42"/>
      <c r="E33" s="42"/>
      <c r="F33" s="42"/>
      <c r="G33" s="42"/>
      <c r="H33" s="42"/>
      <c r="I33" s="42"/>
      <c r="J33" s="42">
        <v>-16</v>
      </c>
      <c r="K33" s="42">
        <v>-18</v>
      </c>
      <c r="L33" s="42">
        <v>-19</v>
      </c>
      <c r="M33" s="42">
        <v>-25</v>
      </c>
      <c r="N33" s="42">
        <v>-27</v>
      </c>
      <c r="O33" s="42">
        <v>-26</v>
      </c>
      <c r="P33" s="42">
        <v>-25</v>
      </c>
      <c r="Q33" s="42">
        <v>-26</v>
      </c>
      <c r="R33" s="42">
        <v>-32</v>
      </c>
      <c r="S33" s="42">
        <v>-21</v>
      </c>
      <c r="T33" s="42">
        <v>-34</v>
      </c>
      <c r="U33" s="42">
        <v>-31</v>
      </c>
      <c r="V33" s="42">
        <v>-24</v>
      </c>
      <c r="W33" s="42">
        <v>-34</v>
      </c>
      <c r="X33" s="42">
        <v>-25</v>
      </c>
      <c r="Y33" s="42">
        <v>-32</v>
      </c>
      <c r="Z33" s="42">
        <v>-30</v>
      </c>
      <c r="AA33" s="42">
        <v>-32</v>
      </c>
      <c r="AB33" s="42">
        <v>-49</v>
      </c>
      <c r="AC33" s="47">
        <v>-97</v>
      </c>
      <c r="AD33" s="42">
        <v>-30</v>
      </c>
      <c r="AE33" s="47">
        <v>-36</v>
      </c>
      <c r="AF33" s="47">
        <v>-38</v>
      </c>
      <c r="AG33" s="47">
        <v>-39</v>
      </c>
      <c r="AH33" s="47">
        <v>-38</v>
      </c>
      <c r="AI33" s="47"/>
      <c r="AJ33" s="47"/>
      <c r="AK33" s="47"/>
      <c r="AL33" s="47"/>
      <c r="AM33" s="47"/>
      <c r="AN33" s="47"/>
      <c r="AO33" s="47"/>
      <c r="AP33" s="47"/>
      <c r="AQ33" s="47"/>
      <c r="AR33" s="47"/>
      <c r="AS33" s="47"/>
      <c r="AT33" s="47"/>
      <c r="AU33" s="47"/>
      <c r="AV33" s="47"/>
      <c r="AW33" s="47"/>
      <c r="AX33" s="47"/>
      <c r="AY33" s="47"/>
      <c r="AZ33" s="47"/>
      <c r="BA33" s="47"/>
    </row>
    <row r="34" spans="1:53" x14ac:dyDescent="0.25">
      <c r="A34" s="1" t="s">
        <v>150</v>
      </c>
      <c r="B34" s="42">
        <v>183</v>
      </c>
      <c r="C34" s="42">
        <v>140</v>
      </c>
      <c r="D34" s="42">
        <v>-323</v>
      </c>
      <c r="E34" s="42">
        <v>0</v>
      </c>
      <c r="F34" s="42">
        <v>0</v>
      </c>
      <c r="G34" s="42">
        <v>0</v>
      </c>
      <c r="H34" s="42">
        <v>0</v>
      </c>
      <c r="I34" s="42">
        <v>0</v>
      </c>
      <c r="J34" s="42">
        <v>0</v>
      </c>
      <c r="K34" s="42">
        <v>0</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42">
        <v>0</v>
      </c>
      <c r="AC34" s="47">
        <v>0</v>
      </c>
      <c r="AD34" s="42">
        <v>0</v>
      </c>
      <c r="AE34" s="47">
        <v>0</v>
      </c>
      <c r="AF34" s="47">
        <v>0</v>
      </c>
      <c r="AG34" s="47">
        <v>0</v>
      </c>
      <c r="AH34" s="47">
        <v>0</v>
      </c>
      <c r="AI34" s="47"/>
      <c r="AJ34" s="47"/>
      <c r="AK34" s="47"/>
      <c r="AL34" s="47"/>
      <c r="AM34" s="47"/>
      <c r="AN34" s="47"/>
      <c r="AO34" s="47"/>
      <c r="AP34" s="47"/>
      <c r="AQ34" s="47"/>
      <c r="AR34" s="47"/>
      <c r="AS34" s="47"/>
      <c r="AT34" s="47"/>
      <c r="AU34" s="47"/>
      <c r="AV34" s="47"/>
      <c r="AW34" s="47"/>
      <c r="AX34" s="47"/>
      <c r="AY34" s="47"/>
      <c r="AZ34" s="47"/>
      <c r="BA34" s="47"/>
    </row>
    <row r="35" spans="1:53" x14ac:dyDescent="0.25">
      <c r="A35" s="1" t="s">
        <v>151</v>
      </c>
      <c r="B35" s="42">
        <v>4</v>
      </c>
      <c r="C35" s="42">
        <v>44</v>
      </c>
      <c r="D35" s="42">
        <v>2</v>
      </c>
      <c r="E35" s="42">
        <v>10</v>
      </c>
      <c r="F35" s="42">
        <v>3831</v>
      </c>
      <c r="G35" s="42">
        <v>166</v>
      </c>
      <c r="H35" s="42">
        <v>0</v>
      </c>
      <c r="I35" s="42">
        <v>2648</v>
      </c>
      <c r="J35" s="42">
        <v>1296</v>
      </c>
      <c r="K35" s="42">
        <v>448</v>
      </c>
      <c r="L35" s="42">
        <v>87</v>
      </c>
      <c r="M35" s="42">
        <v>251</v>
      </c>
      <c r="N35" s="42">
        <v>426</v>
      </c>
      <c r="O35" s="42">
        <v>1192</v>
      </c>
      <c r="P35" s="42">
        <v>1</v>
      </c>
      <c r="Q35" s="42">
        <v>17</v>
      </c>
      <c r="R35" s="42">
        <v>1544</v>
      </c>
      <c r="S35" s="42">
        <v>382</v>
      </c>
      <c r="T35" s="42">
        <v>1251</v>
      </c>
      <c r="U35" s="42">
        <v>0</v>
      </c>
      <c r="V35" s="42">
        <v>282</v>
      </c>
      <c r="W35" s="42">
        <v>5156</v>
      </c>
      <c r="X35" s="42">
        <v>294</v>
      </c>
      <c r="Y35" s="42">
        <v>916</v>
      </c>
      <c r="Z35" s="42">
        <v>1886</v>
      </c>
      <c r="AA35" s="42">
        <v>10</v>
      </c>
      <c r="AB35" s="42">
        <v>1917</v>
      </c>
      <c r="AC35" s="47">
        <v>98</v>
      </c>
      <c r="AD35" s="42">
        <v>368</v>
      </c>
      <c r="AE35" s="47">
        <v>327</v>
      </c>
      <c r="AF35" s="47">
        <v>1500</v>
      </c>
      <c r="AG35" s="47">
        <v>276</v>
      </c>
      <c r="AH35" s="47">
        <v>223</v>
      </c>
      <c r="AI35" s="47"/>
      <c r="AJ35" s="47"/>
      <c r="AK35" s="47"/>
      <c r="AL35" s="47"/>
      <c r="AM35" s="47"/>
      <c r="AN35" s="47"/>
      <c r="AO35" s="47"/>
      <c r="AP35" s="47"/>
      <c r="AQ35" s="47"/>
      <c r="AR35" s="47"/>
      <c r="AS35" s="47"/>
      <c r="AT35" s="47"/>
      <c r="AU35" s="47"/>
      <c r="AV35" s="47"/>
      <c r="AW35" s="47"/>
      <c r="AX35" s="47"/>
      <c r="AY35" s="47"/>
      <c r="AZ35" s="47"/>
      <c r="BA35" s="47"/>
    </row>
    <row r="36" spans="1:53" x14ac:dyDescent="0.25">
      <c r="A36" s="1" t="s">
        <v>152</v>
      </c>
      <c r="B36" s="42">
        <v>-127</v>
      </c>
      <c r="C36" s="42">
        <v>77</v>
      </c>
      <c r="D36" s="42">
        <v>-77</v>
      </c>
      <c r="E36" s="42">
        <v>97</v>
      </c>
      <c r="F36" s="42">
        <v>-241</v>
      </c>
      <c r="G36" s="42">
        <v>0</v>
      </c>
      <c r="H36" s="42">
        <v>0</v>
      </c>
      <c r="I36" s="42">
        <v>0</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7">
        <v>0</v>
      </c>
      <c r="AD36" s="42">
        <v>0</v>
      </c>
      <c r="AE36" s="47">
        <v>0</v>
      </c>
      <c r="AF36" s="47">
        <v>0</v>
      </c>
      <c r="AG36" s="47">
        <v>0</v>
      </c>
      <c r="AH36" s="47">
        <v>0</v>
      </c>
      <c r="AI36" s="47"/>
      <c r="AJ36" s="47"/>
      <c r="AK36" s="47"/>
      <c r="AL36" s="47"/>
      <c r="AM36" s="47"/>
      <c r="AN36" s="47"/>
      <c r="AO36" s="47"/>
      <c r="AP36" s="47"/>
      <c r="AQ36" s="47"/>
      <c r="AR36" s="47"/>
      <c r="AS36" s="47"/>
      <c r="AT36" s="47"/>
      <c r="AU36" s="47"/>
      <c r="AV36" s="47"/>
      <c r="AW36" s="47"/>
      <c r="AX36" s="47"/>
      <c r="AY36" s="47"/>
      <c r="AZ36" s="47"/>
      <c r="BA36" s="47"/>
    </row>
    <row r="37" spans="1:53" x14ac:dyDescent="0.25">
      <c r="A37" s="1" t="s">
        <v>153</v>
      </c>
      <c r="B37" s="38">
        <v>-138</v>
      </c>
      <c r="C37" s="38">
        <v>-32</v>
      </c>
      <c r="D37" s="38">
        <v>-279</v>
      </c>
      <c r="E37" s="38">
        <v>-411</v>
      </c>
      <c r="F37" s="38">
        <v>-3146</v>
      </c>
      <c r="G37" s="38">
        <v>-1439</v>
      </c>
      <c r="H37" s="38">
        <v>-529</v>
      </c>
      <c r="I37" s="38">
        <v>-473</v>
      </c>
      <c r="J37" s="38">
        <v>-1039</v>
      </c>
      <c r="K37" s="38">
        <v>-395</v>
      </c>
      <c r="L37" s="38">
        <v>-172</v>
      </c>
      <c r="M37" s="38">
        <v>-469</v>
      </c>
      <c r="N37" s="38">
        <v>-624</v>
      </c>
      <c r="O37" s="38">
        <v>-426</v>
      </c>
      <c r="P37" s="38">
        <v>-308</v>
      </c>
      <c r="Q37" s="38">
        <v>-75</v>
      </c>
      <c r="R37" s="38">
        <v>-685</v>
      </c>
      <c r="S37" s="42">
        <v>-803</v>
      </c>
      <c r="T37" s="42">
        <v>-393</v>
      </c>
      <c r="U37" s="42">
        <v>-1298</v>
      </c>
      <c r="V37" s="42">
        <v>-849</v>
      </c>
      <c r="W37" s="42">
        <v>-4673</v>
      </c>
      <c r="X37" s="42">
        <v>-5</v>
      </c>
      <c r="Y37" s="42">
        <v>-1711</v>
      </c>
      <c r="Z37" s="42">
        <v>-11</v>
      </c>
      <c r="AA37" s="42">
        <v>-40</v>
      </c>
      <c r="AB37" s="42">
        <v>-125</v>
      </c>
      <c r="AC37" s="47">
        <v>-86</v>
      </c>
      <c r="AD37" s="42">
        <v>-649</v>
      </c>
      <c r="AE37" s="47">
        <v>-230</v>
      </c>
      <c r="AF37" s="47">
        <v>-149</v>
      </c>
      <c r="AG37" s="47">
        <v>-446</v>
      </c>
      <c r="AH37" s="47">
        <v>-752</v>
      </c>
      <c r="AI37" s="47"/>
      <c r="AJ37" s="47"/>
      <c r="AK37" s="47"/>
      <c r="AL37" s="47"/>
      <c r="AM37" s="47"/>
      <c r="AN37" s="47"/>
      <c r="AO37" s="47"/>
      <c r="AP37" s="47"/>
      <c r="AQ37" s="47"/>
      <c r="AR37" s="47"/>
      <c r="AS37" s="47"/>
      <c r="AT37" s="47"/>
      <c r="AU37" s="47"/>
      <c r="AV37" s="47"/>
      <c r="AW37" s="47"/>
      <c r="AX37" s="47"/>
      <c r="AY37" s="47"/>
      <c r="AZ37" s="47"/>
      <c r="BA37" s="47"/>
    </row>
    <row r="38" spans="1:53" x14ac:dyDescent="0.25">
      <c r="A38" s="59" t="s">
        <v>154</v>
      </c>
      <c r="B38" s="78">
        <v>-37</v>
      </c>
      <c r="C38" s="78">
        <v>300</v>
      </c>
      <c r="D38" s="78">
        <v>-614</v>
      </c>
      <c r="E38" s="78">
        <v>-363</v>
      </c>
      <c r="F38" s="78">
        <v>5364</v>
      </c>
      <c r="G38" s="78">
        <v>-1117</v>
      </c>
      <c r="H38" s="78">
        <v>-966</v>
      </c>
      <c r="I38" s="78">
        <v>2229</v>
      </c>
      <c r="J38" s="78">
        <v>-108</v>
      </c>
      <c r="K38" s="78">
        <v>-1533</v>
      </c>
      <c r="L38" s="78">
        <v>-77</v>
      </c>
      <c r="M38" s="78">
        <v>-468</v>
      </c>
      <c r="N38" s="78">
        <v>-134</v>
      </c>
      <c r="O38" s="78">
        <v>556</v>
      </c>
      <c r="P38" s="78">
        <v>-404</v>
      </c>
      <c r="Q38" s="78">
        <v>-183</v>
      </c>
      <c r="R38" s="78">
        <v>916</v>
      </c>
      <c r="S38" s="78">
        <v>1340</v>
      </c>
      <c r="T38" s="78">
        <v>502</v>
      </c>
      <c r="U38" s="78">
        <v>-701</v>
      </c>
      <c r="V38" s="78">
        <v>-419</v>
      </c>
      <c r="W38" s="78">
        <v>-1975</v>
      </c>
      <c r="X38" s="78">
        <v>122</v>
      </c>
      <c r="Y38" s="78">
        <v>-627</v>
      </c>
      <c r="Z38" s="78">
        <v>1859</v>
      </c>
      <c r="AA38" s="78">
        <v>-3907</v>
      </c>
      <c r="AB38" s="78">
        <v>1671</v>
      </c>
      <c r="AC38" s="78">
        <v>-109</v>
      </c>
      <c r="AD38" s="78">
        <v>-310</v>
      </c>
      <c r="AE38" s="78">
        <v>26</v>
      </c>
      <c r="AF38" s="78">
        <v>1298</v>
      </c>
      <c r="AG38" s="78">
        <v>-278</v>
      </c>
      <c r="AH38" s="78">
        <v>-566</v>
      </c>
      <c r="AI38" s="47"/>
      <c r="AJ38" s="47"/>
      <c r="AK38" s="47"/>
      <c r="AL38" s="47"/>
      <c r="AM38" s="47"/>
      <c r="AN38" s="47"/>
      <c r="AO38" s="47"/>
      <c r="AP38" s="47"/>
      <c r="AQ38" s="47"/>
      <c r="AR38" s="47"/>
      <c r="AS38" s="47"/>
      <c r="AT38" s="47"/>
      <c r="AU38" s="47"/>
      <c r="AV38" s="47"/>
      <c r="AW38" s="47"/>
      <c r="AX38" s="47"/>
      <c r="AY38" s="47"/>
      <c r="AZ38" s="47"/>
      <c r="BA38" s="47"/>
    </row>
    <row r="39" spans="1:53" x14ac:dyDescent="0.25">
      <c r="A39" s="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row>
    <row r="40" spans="1:53" x14ac:dyDescent="0.25">
      <c r="A40" s="3" t="s">
        <v>155</v>
      </c>
      <c r="B40" s="38">
        <v>50</v>
      </c>
      <c r="C40" s="38">
        <v>313</v>
      </c>
      <c r="D40" s="38">
        <v>-94</v>
      </c>
      <c r="E40" s="38">
        <v>144</v>
      </c>
      <c r="F40" s="38">
        <v>2902</v>
      </c>
      <c r="G40" s="38">
        <v>-305</v>
      </c>
      <c r="H40" s="38">
        <v>-423</v>
      </c>
      <c r="I40" s="38">
        <v>3124</v>
      </c>
      <c r="J40" s="38">
        <v>-262</v>
      </c>
      <c r="K40" s="38">
        <v>-1449</v>
      </c>
      <c r="L40" s="38">
        <v>-364</v>
      </c>
      <c r="M40" s="38">
        <v>-559</v>
      </c>
      <c r="N40" s="38">
        <v>24</v>
      </c>
      <c r="O40" s="38">
        <v>-741</v>
      </c>
      <c r="P40" s="38">
        <v>-697</v>
      </c>
      <c r="Q40" s="38">
        <v>96</v>
      </c>
      <c r="R40" s="38">
        <v>1047</v>
      </c>
      <c r="S40" s="38">
        <v>1764</v>
      </c>
      <c r="T40" s="38">
        <v>1151</v>
      </c>
      <c r="U40" s="38">
        <v>-178</v>
      </c>
      <c r="V40" s="38">
        <v>1110</v>
      </c>
      <c r="W40" s="38">
        <v>-422</v>
      </c>
      <c r="X40" s="38">
        <v>1524</v>
      </c>
      <c r="Y40" s="38">
        <v>-200</v>
      </c>
      <c r="Z40" s="38">
        <v>1571</v>
      </c>
      <c r="AA40" s="38">
        <v>-4538</v>
      </c>
      <c r="AB40" s="38">
        <v>1391</v>
      </c>
      <c r="AC40" s="47">
        <v>-1441</v>
      </c>
      <c r="AD40" s="47">
        <v>-720</v>
      </c>
      <c r="AE40" s="47">
        <v>-287</v>
      </c>
      <c r="AF40" s="47">
        <v>1016</v>
      </c>
      <c r="AG40" s="47">
        <v>-545</v>
      </c>
      <c r="AH40" s="47">
        <v>-1400</v>
      </c>
      <c r="AI40" s="47"/>
      <c r="AJ40" s="47"/>
      <c r="AK40" s="47"/>
      <c r="AL40" s="47"/>
      <c r="AM40" s="47"/>
      <c r="AN40" s="47"/>
      <c r="AO40" s="47"/>
      <c r="AP40" s="47"/>
      <c r="AQ40" s="47"/>
      <c r="AR40" s="47"/>
      <c r="AS40" s="47"/>
      <c r="AT40" s="47"/>
      <c r="AU40" s="47"/>
      <c r="AV40" s="47"/>
      <c r="AW40" s="47"/>
      <c r="AX40" s="47"/>
      <c r="AY40" s="47"/>
      <c r="AZ40" s="47"/>
      <c r="BA40" s="47"/>
    </row>
    <row r="41" spans="1:53" x14ac:dyDescent="0.25">
      <c r="A41" s="3"/>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row>
    <row r="42" spans="1:53" x14ac:dyDescent="0.25">
      <c r="A42" s="1" t="s">
        <v>156</v>
      </c>
      <c r="B42" s="42">
        <v>12</v>
      </c>
      <c r="C42" s="42">
        <v>1</v>
      </c>
      <c r="D42" s="42">
        <v>-57</v>
      </c>
      <c r="E42" s="42">
        <v>61</v>
      </c>
      <c r="F42" s="42">
        <v>-32</v>
      </c>
      <c r="G42" s="42">
        <v>-9</v>
      </c>
      <c r="H42" s="42">
        <v>-25</v>
      </c>
      <c r="I42" s="42">
        <v>100</v>
      </c>
      <c r="J42" s="42">
        <v>12</v>
      </c>
      <c r="K42" s="42">
        <v>-18</v>
      </c>
      <c r="L42" s="42">
        <v>69</v>
      </c>
      <c r="M42" s="42">
        <v>-16</v>
      </c>
      <c r="N42" s="42">
        <v>224</v>
      </c>
      <c r="O42" s="42">
        <v>-103</v>
      </c>
      <c r="P42" s="42">
        <v>-6</v>
      </c>
      <c r="Q42" s="42">
        <v>-139</v>
      </c>
      <c r="R42" s="42">
        <v>-19</v>
      </c>
      <c r="S42" s="42">
        <v>50</v>
      </c>
      <c r="T42" s="42">
        <v>28</v>
      </c>
      <c r="U42" s="42">
        <v>42</v>
      </c>
      <c r="V42" s="42">
        <v>-22</v>
      </c>
      <c r="W42" s="42">
        <v>350</v>
      </c>
      <c r="X42" s="42">
        <v>171</v>
      </c>
      <c r="Y42" s="42">
        <v>-294</v>
      </c>
      <c r="Z42" s="42">
        <v>312</v>
      </c>
      <c r="AA42" s="42">
        <v>9</v>
      </c>
      <c r="AB42" s="42">
        <v>-95</v>
      </c>
      <c r="AC42" s="47">
        <v>-97</v>
      </c>
      <c r="AD42" s="47">
        <v>201</v>
      </c>
      <c r="AE42" s="47">
        <v>-119</v>
      </c>
      <c r="AF42" s="47">
        <v>62</v>
      </c>
      <c r="AG42" s="47">
        <v>94</v>
      </c>
      <c r="AH42" s="47">
        <v>-242</v>
      </c>
      <c r="AI42" s="47"/>
      <c r="AJ42" s="47"/>
      <c r="AK42" s="47"/>
      <c r="AL42" s="47"/>
      <c r="AM42" s="47"/>
      <c r="AN42" s="47"/>
      <c r="AO42" s="47"/>
      <c r="AP42" s="47"/>
      <c r="AQ42" s="47"/>
      <c r="AR42" s="47"/>
      <c r="AS42" s="47"/>
      <c r="AT42" s="47"/>
      <c r="AU42" s="47"/>
      <c r="AV42" s="47"/>
      <c r="AW42" s="47"/>
      <c r="AX42" s="47"/>
      <c r="AY42" s="47"/>
      <c r="AZ42" s="47"/>
      <c r="BA42" s="47"/>
    </row>
    <row r="43" spans="1:53" x14ac:dyDescent="0.25">
      <c r="A43" s="1"/>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row>
    <row r="44" spans="1:53" x14ac:dyDescent="0.25">
      <c r="A44" s="8" t="s">
        <v>157</v>
      </c>
      <c r="B44" s="44">
        <v>1320</v>
      </c>
      <c r="C44" s="44">
        <v>1382</v>
      </c>
      <c r="D44" s="44">
        <v>1697</v>
      </c>
      <c r="E44" s="44">
        <v>1546</v>
      </c>
      <c r="F44" s="44">
        <v>1751</v>
      </c>
      <c r="G44" s="44">
        <v>4621</v>
      </c>
      <c r="H44" s="44">
        <v>4306</v>
      </c>
      <c r="I44" s="44">
        <v>3858</v>
      </c>
      <c r="J44" s="44">
        <v>7082</v>
      </c>
      <c r="K44" s="44">
        <f>J45</f>
        <v>6832</v>
      </c>
      <c r="L44" s="44">
        <f>K45</f>
        <v>5365</v>
      </c>
      <c r="M44" s="44">
        <v>5071</v>
      </c>
      <c r="N44" s="44">
        <v>4496</v>
      </c>
      <c r="O44" s="44">
        <v>4744</v>
      </c>
      <c r="P44" s="44">
        <v>3900</v>
      </c>
      <c r="Q44" s="44">
        <v>3197</v>
      </c>
      <c r="R44" s="44">
        <v>3154</v>
      </c>
      <c r="S44" s="44">
        <v>4183</v>
      </c>
      <c r="T44" s="44">
        <v>5998</v>
      </c>
      <c r="U44" s="44">
        <v>7176</v>
      </c>
      <c r="V44" s="44">
        <v>7040</v>
      </c>
      <c r="W44" s="44">
        <v>8127</v>
      </c>
      <c r="X44" s="44">
        <v>8055</v>
      </c>
      <c r="Y44" s="44">
        <v>9750</v>
      </c>
      <c r="Z44" s="44">
        <v>9255</v>
      </c>
      <c r="AA44" s="44">
        <v>11138</v>
      </c>
      <c r="AB44" s="44">
        <v>6609</v>
      </c>
      <c r="AC44" s="44">
        <v>7905</v>
      </c>
      <c r="AD44" s="44">
        <v>6367</v>
      </c>
      <c r="AE44" s="44">
        <v>5849</v>
      </c>
      <c r="AF44" s="44">
        <v>5442</v>
      </c>
      <c r="AG44" s="44">
        <v>6521</v>
      </c>
      <c r="AH44" s="44">
        <v>6070</v>
      </c>
      <c r="AI44" s="47"/>
      <c r="AJ44" s="47"/>
      <c r="AK44" s="47"/>
      <c r="AL44" s="47"/>
      <c r="AM44" s="47"/>
      <c r="AN44" s="47"/>
      <c r="AO44" s="47"/>
      <c r="AP44" s="47"/>
      <c r="AQ44" s="47"/>
      <c r="AR44" s="47"/>
      <c r="AS44" s="47"/>
      <c r="AT44" s="47"/>
      <c r="AU44" s="47"/>
      <c r="AV44" s="47"/>
      <c r="AW44" s="47"/>
      <c r="AX44" s="47"/>
      <c r="AY44" s="47"/>
      <c r="AZ44" s="47"/>
      <c r="BA44" s="47"/>
    </row>
    <row r="45" spans="1:53" x14ac:dyDescent="0.25">
      <c r="A45" s="59" t="s">
        <v>158</v>
      </c>
      <c r="B45" s="78">
        <v>1382</v>
      </c>
      <c r="C45" s="78">
        <v>1697</v>
      </c>
      <c r="D45" s="78">
        <v>1546</v>
      </c>
      <c r="E45" s="78">
        <v>1751</v>
      </c>
      <c r="F45" s="78">
        <v>4621</v>
      </c>
      <c r="G45" s="78">
        <v>4306</v>
      </c>
      <c r="H45" s="78">
        <v>3858</v>
      </c>
      <c r="I45" s="78">
        <v>7082</v>
      </c>
      <c r="J45" s="78">
        <v>6832</v>
      </c>
      <c r="K45" s="78">
        <v>5365</v>
      </c>
      <c r="L45" s="78">
        <v>5071</v>
      </c>
      <c r="M45" s="78">
        <v>4496</v>
      </c>
      <c r="N45" s="78">
        <v>4744</v>
      </c>
      <c r="O45" s="78">
        <v>3900</v>
      </c>
      <c r="P45" s="78">
        <v>3197</v>
      </c>
      <c r="Q45" s="78">
        <v>3154</v>
      </c>
      <c r="R45" s="78">
        <v>4183</v>
      </c>
      <c r="S45" s="78">
        <v>5998</v>
      </c>
      <c r="T45" s="78">
        <v>7176</v>
      </c>
      <c r="U45" s="78">
        <v>7040</v>
      </c>
      <c r="V45" s="78">
        <v>8127</v>
      </c>
      <c r="W45" s="78">
        <v>8055</v>
      </c>
      <c r="X45" s="78">
        <v>9750</v>
      </c>
      <c r="Y45" s="78">
        <v>9255</v>
      </c>
      <c r="Z45" s="78">
        <v>11138</v>
      </c>
      <c r="AA45" s="78">
        <v>6609</v>
      </c>
      <c r="AB45" s="78">
        <v>7905</v>
      </c>
      <c r="AC45" s="78">
        <v>6367</v>
      </c>
      <c r="AD45" s="78">
        <v>5849</v>
      </c>
      <c r="AE45" s="78">
        <v>5442</v>
      </c>
      <c r="AF45" s="78">
        <v>6521</v>
      </c>
      <c r="AG45" s="78">
        <v>6070</v>
      </c>
      <c r="AH45" s="78">
        <v>4427</v>
      </c>
      <c r="AI45" s="47"/>
      <c r="AJ45" s="47"/>
      <c r="AK45" s="47"/>
      <c r="AL45" s="47"/>
      <c r="AM45" s="47"/>
      <c r="AN45" s="47"/>
      <c r="AO45" s="47"/>
      <c r="AP45" s="47"/>
      <c r="AQ45" s="47"/>
      <c r="AR45" s="47"/>
      <c r="AS45" s="47"/>
      <c r="AT45" s="47"/>
      <c r="AU45" s="47"/>
      <c r="AV45" s="47"/>
      <c r="AW45" s="47"/>
      <c r="AX45" s="47"/>
      <c r="AY45" s="47"/>
      <c r="AZ45" s="47"/>
      <c r="BA45" s="47"/>
    </row>
    <row r="46" spans="1:53" ht="15" customHeight="1" x14ac:dyDescent="0.25">
      <c r="A46" s="91" t="s">
        <v>180</v>
      </c>
      <c r="B46" s="91"/>
      <c r="C46" s="91"/>
      <c r="D46" s="91"/>
      <c r="E46" s="91"/>
      <c r="F46" s="91"/>
      <c r="G46" s="91"/>
      <c r="H46" s="91"/>
      <c r="I46" s="46"/>
      <c r="J46" s="46"/>
      <c r="K46" s="46"/>
      <c r="L46" s="46"/>
      <c r="M46" s="46"/>
      <c r="N46" s="46"/>
      <c r="O46" s="46"/>
      <c r="P46" s="46"/>
      <c r="Q46" s="46"/>
      <c r="R46" s="46"/>
      <c r="S46" s="47"/>
      <c r="T46" s="47"/>
      <c r="U46" s="47"/>
      <c r="V46" s="47"/>
      <c r="W46" s="47"/>
      <c r="X46" s="47"/>
      <c r="Y46" s="47"/>
      <c r="Z46" s="47"/>
      <c r="AA46" s="47"/>
      <c r="AD46" s="47"/>
    </row>
    <row r="47" spans="1:53" x14ac:dyDescent="0.25">
      <c r="A47" s="92"/>
      <c r="B47" s="92"/>
      <c r="C47" s="92"/>
      <c r="D47" s="92"/>
      <c r="E47" s="92"/>
      <c r="F47" s="92"/>
      <c r="G47" s="92"/>
      <c r="H47" s="92"/>
      <c r="I47" s="39"/>
      <c r="J47" s="39"/>
      <c r="K47" s="39"/>
      <c r="L47" s="39"/>
      <c r="M47" s="39"/>
      <c r="N47" s="39"/>
      <c r="O47" s="39"/>
      <c r="P47" s="39"/>
      <c r="Q47" s="39"/>
      <c r="R47" s="39"/>
      <c r="S47" s="39"/>
      <c r="AC47" s="47"/>
    </row>
    <row r="48" spans="1:53" x14ac:dyDescent="0.25">
      <c r="A48" s="87"/>
      <c r="B48" s="87"/>
      <c r="C48" s="87"/>
      <c r="D48" s="87"/>
      <c r="E48" s="87"/>
      <c r="F48" s="87"/>
      <c r="G48" s="87"/>
      <c r="H48" s="87"/>
      <c r="I48" s="39"/>
      <c r="J48" s="39"/>
      <c r="K48" s="39"/>
      <c r="L48" s="39"/>
      <c r="M48" s="39"/>
      <c r="N48" s="39"/>
      <c r="O48" s="39"/>
      <c r="P48" s="39"/>
      <c r="Q48" s="39"/>
      <c r="R48" s="39"/>
      <c r="S48" s="39"/>
      <c r="Z48" s="47"/>
      <c r="AA48" s="47"/>
      <c r="AB48" s="47"/>
      <c r="AC48" s="47"/>
      <c r="AD48" s="47"/>
      <c r="AE48" s="47"/>
      <c r="AF48" s="47"/>
    </row>
    <row r="49" spans="1:19" x14ac:dyDescent="0.25">
      <c r="A49" s="87"/>
      <c r="B49" s="87"/>
      <c r="C49" s="87"/>
      <c r="D49" s="87"/>
      <c r="E49" s="87"/>
      <c r="F49" s="87"/>
      <c r="G49" s="87"/>
      <c r="H49" s="87"/>
      <c r="I49" s="47"/>
      <c r="J49" s="47"/>
      <c r="K49" s="47"/>
      <c r="L49" s="47"/>
      <c r="M49" s="47"/>
      <c r="N49" s="47"/>
      <c r="O49" s="47"/>
      <c r="P49" s="47"/>
      <c r="Q49" s="47"/>
      <c r="R49" s="47"/>
      <c r="S49" s="47"/>
    </row>
    <row r="50" spans="1:19" x14ac:dyDescent="0.25">
      <c r="A50" s="87"/>
      <c r="B50" s="87"/>
      <c r="C50" s="87"/>
      <c r="D50" s="87"/>
      <c r="E50" s="87"/>
      <c r="F50" s="87"/>
      <c r="G50" s="87"/>
      <c r="H50" s="87"/>
      <c r="I50" s="47"/>
      <c r="J50" s="47"/>
      <c r="K50" s="47"/>
      <c r="L50" s="47"/>
      <c r="M50" s="47"/>
      <c r="N50" s="47"/>
      <c r="O50" s="47"/>
      <c r="P50" s="47"/>
      <c r="Q50" s="47"/>
      <c r="R50" s="47"/>
      <c r="S50" s="47"/>
    </row>
    <row r="51" spans="1:19" x14ac:dyDescent="0.25">
      <c r="A51" s="87"/>
      <c r="B51" s="87"/>
      <c r="C51" s="87"/>
      <c r="D51" s="87"/>
      <c r="E51" s="87"/>
      <c r="F51" s="87"/>
      <c r="G51" s="87"/>
      <c r="H51" s="87"/>
      <c r="I51" s="47"/>
      <c r="J51" s="47"/>
      <c r="K51" s="47"/>
      <c r="L51" s="47"/>
    </row>
    <row r="52" spans="1:19" x14ac:dyDescent="0.25">
      <c r="B52" s="47"/>
      <c r="C52" s="47"/>
      <c r="D52" s="47"/>
      <c r="E52" s="47"/>
      <c r="F52" s="47"/>
      <c r="G52" s="47"/>
      <c r="H52" s="47"/>
      <c r="I52" s="47"/>
      <c r="J52" s="47"/>
      <c r="K52" s="47"/>
      <c r="L52" s="47"/>
    </row>
    <row r="53" spans="1:19" x14ac:dyDescent="0.25">
      <c r="B53" s="47"/>
      <c r="C53" s="47"/>
      <c r="D53" s="47"/>
      <c r="E53" s="47"/>
      <c r="F53" s="47"/>
      <c r="G53" s="47"/>
      <c r="H53" s="47"/>
      <c r="I53" s="47"/>
      <c r="J53" s="47"/>
      <c r="K53" s="47"/>
      <c r="L53" s="47"/>
    </row>
    <row r="54" spans="1:19" x14ac:dyDescent="0.25">
      <c r="B54" s="47"/>
      <c r="C54" s="47"/>
      <c r="D54" s="47"/>
      <c r="E54" s="47"/>
      <c r="F54" s="47"/>
      <c r="G54" s="47"/>
      <c r="H54" s="47"/>
      <c r="I54" s="47"/>
      <c r="J54" s="47"/>
      <c r="K54" s="47"/>
      <c r="L54" s="47"/>
    </row>
    <row r="55" spans="1:19" x14ac:dyDescent="0.25">
      <c r="B55" s="47"/>
      <c r="C55" s="47"/>
      <c r="D55" s="47"/>
      <c r="E55" s="47"/>
      <c r="F55" s="47"/>
      <c r="G55" s="47"/>
      <c r="H55" s="47"/>
      <c r="I55" s="47"/>
      <c r="J55" s="47"/>
      <c r="K55" s="47"/>
      <c r="L55" s="47"/>
    </row>
    <row r="56" spans="1:19" x14ac:dyDescent="0.25">
      <c r="B56" s="47"/>
      <c r="C56" s="47"/>
      <c r="D56" s="47"/>
      <c r="E56" s="47"/>
      <c r="F56" s="47"/>
      <c r="G56" s="47"/>
      <c r="H56" s="47"/>
      <c r="I56" s="47"/>
      <c r="J56" s="47"/>
      <c r="K56" s="47"/>
      <c r="L56" s="47"/>
    </row>
    <row r="57" spans="1:19" x14ac:dyDescent="0.25">
      <c r="B57" s="47"/>
      <c r="C57" s="47"/>
      <c r="D57" s="47"/>
      <c r="E57" s="47"/>
      <c r="F57" s="47"/>
      <c r="G57" s="47"/>
      <c r="H57" s="47"/>
      <c r="I57" s="47"/>
      <c r="J57" s="47"/>
      <c r="K57" s="47"/>
      <c r="L57" s="47"/>
    </row>
    <row r="58" spans="1:19" x14ac:dyDescent="0.25">
      <c r="B58" s="47"/>
      <c r="C58" s="47"/>
      <c r="D58" s="47"/>
      <c r="E58" s="47"/>
      <c r="F58" s="47"/>
      <c r="G58" s="47"/>
      <c r="H58" s="47"/>
      <c r="I58" s="47"/>
      <c r="J58" s="47"/>
      <c r="K58" s="47"/>
      <c r="L58" s="47"/>
    </row>
    <row r="59" spans="1:19" x14ac:dyDescent="0.25">
      <c r="B59" s="47"/>
      <c r="C59" s="47"/>
      <c r="D59" s="47"/>
      <c r="E59" s="47"/>
      <c r="F59" s="47"/>
      <c r="G59" s="47"/>
      <c r="H59" s="47"/>
      <c r="I59" s="47"/>
      <c r="J59" s="47"/>
      <c r="K59" s="47"/>
      <c r="L59" s="47"/>
    </row>
    <row r="60" spans="1:19" x14ac:dyDescent="0.25">
      <c r="B60" s="47"/>
      <c r="C60" s="47"/>
      <c r="D60" s="47"/>
      <c r="E60" s="47"/>
      <c r="F60" s="47"/>
      <c r="G60" s="47"/>
      <c r="H60" s="47"/>
      <c r="I60" s="47"/>
      <c r="J60" s="47"/>
      <c r="K60" s="47"/>
      <c r="L60" s="47"/>
    </row>
    <row r="61" spans="1:19" x14ac:dyDescent="0.25">
      <c r="B61" s="47"/>
      <c r="C61" s="47"/>
      <c r="D61" s="47"/>
      <c r="E61" s="47"/>
      <c r="F61" s="47"/>
      <c r="G61" s="47"/>
      <c r="H61" s="47"/>
      <c r="I61" s="47"/>
      <c r="J61" s="47"/>
      <c r="K61" s="47"/>
      <c r="L61" s="47"/>
    </row>
    <row r="62" spans="1:19" x14ac:dyDescent="0.25">
      <c r="B62" s="47"/>
      <c r="C62" s="47"/>
      <c r="D62" s="47"/>
      <c r="E62" s="47"/>
      <c r="F62" s="47"/>
      <c r="G62" s="47"/>
      <c r="H62" s="47"/>
      <c r="I62" s="47"/>
      <c r="J62" s="47"/>
      <c r="K62" s="47"/>
      <c r="L62" s="47"/>
    </row>
    <row r="63" spans="1:19" x14ac:dyDescent="0.25">
      <c r="B63" s="47"/>
      <c r="C63" s="47"/>
      <c r="D63" s="47"/>
      <c r="E63" s="47"/>
      <c r="F63" s="47"/>
      <c r="G63" s="47"/>
      <c r="H63" s="47"/>
      <c r="I63" s="47"/>
      <c r="J63" s="47"/>
      <c r="K63" s="47"/>
      <c r="L63" s="47"/>
    </row>
    <row r="64" spans="1:19" x14ac:dyDescent="0.25">
      <c r="B64" s="47"/>
      <c r="C64" s="47"/>
      <c r="D64" s="47"/>
      <c r="E64" s="47"/>
      <c r="F64" s="47"/>
      <c r="G64" s="47"/>
      <c r="H64" s="47"/>
      <c r="I64" s="47"/>
      <c r="J64" s="47"/>
      <c r="K64" s="47"/>
      <c r="L64" s="47"/>
    </row>
    <row r="65" spans="2:12" x14ac:dyDescent="0.25">
      <c r="B65" s="47"/>
      <c r="C65" s="47"/>
      <c r="D65" s="47"/>
      <c r="E65" s="47"/>
      <c r="F65" s="47"/>
      <c r="G65" s="47"/>
      <c r="H65" s="47"/>
      <c r="I65" s="47"/>
      <c r="J65" s="47"/>
      <c r="K65" s="47"/>
      <c r="L65" s="47"/>
    </row>
    <row r="66" spans="2:12" x14ac:dyDescent="0.25">
      <c r="B66" s="47"/>
      <c r="C66" s="47"/>
      <c r="D66" s="47"/>
      <c r="E66" s="47"/>
      <c r="F66" s="47"/>
      <c r="G66" s="47"/>
      <c r="H66" s="47"/>
      <c r="I66" s="47"/>
      <c r="J66" s="47"/>
      <c r="K66" s="47"/>
      <c r="L66" s="47"/>
    </row>
    <row r="67" spans="2:12" x14ac:dyDescent="0.25">
      <c r="B67" s="47"/>
      <c r="C67" s="47"/>
      <c r="D67" s="47"/>
      <c r="E67" s="47"/>
      <c r="F67" s="47"/>
      <c r="G67" s="47"/>
      <c r="H67" s="47"/>
      <c r="I67" s="47"/>
      <c r="J67" s="47"/>
      <c r="K67" s="47"/>
      <c r="L67" s="47"/>
    </row>
    <row r="68" spans="2:12" x14ac:dyDescent="0.25">
      <c r="B68" s="47"/>
      <c r="C68" s="47"/>
      <c r="D68" s="47"/>
      <c r="E68" s="47"/>
      <c r="F68" s="47"/>
      <c r="G68" s="47"/>
      <c r="H68" s="47"/>
      <c r="I68" s="47"/>
      <c r="J68" s="47"/>
      <c r="K68" s="47"/>
      <c r="L68" s="47"/>
    </row>
    <row r="69" spans="2:12" x14ac:dyDescent="0.25">
      <c r="B69" s="47"/>
      <c r="C69" s="47"/>
      <c r="D69" s="47"/>
      <c r="E69" s="47"/>
      <c r="F69" s="47"/>
      <c r="G69" s="47"/>
      <c r="H69" s="47"/>
      <c r="I69" s="47"/>
      <c r="J69" s="47"/>
      <c r="K69" s="47"/>
      <c r="L69" s="47"/>
    </row>
    <row r="70" spans="2:12" x14ac:dyDescent="0.25">
      <c r="B70" s="47"/>
      <c r="C70" s="47"/>
      <c r="D70" s="47"/>
      <c r="E70" s="47"/>
      <c r="F70" s="47"/>
      <c r="G70" s="47"/>
      <c r="H70" s="47"/>
      <c r="I70" s="47"/>
      <c r="J70" s="47"/>
      <c r="K70" s="47"/>
      <c r="L70" s="47"/>
    </row>
    <row r="71" spans="2:12" x14ac:dyDescent="0.25">
      <c r="B71" s="47"/>
      <c r="C71" s="47"/>
      <c r="D71" s="47"/>
      <c r="E71" s="47"/>
      <c r="F71" s="47"/>
      <c r="G71" s="47"/>
      <c r="H71" s="47"/>
      <c r="I71" s="47"/>
      <c r="J71" s="47"/>
      <c r="K71" s="47"/>
      <c r="L71" s="47"/>
    </row>
    <row r="72" spans="2:12" x14ac:dyDescent="0.25">
      <c r="B72" s="47"/>
      <c r="C72" s="47"/>
      <c r="D72" s="47"/>
      <c r="E72" s="47"/>
      <c r="F72" s="47"/>
      <c r="G72" s="47"/>
      <c r="H72" s="47"/>
      <c r="I72" s="47"/>
      <c r="J72" s="47"/>
      <c r="K72" s="47"/>
      <c r="L72" s="47"/>
    </row>
    <row r="73" spans="2:12" x14ac:dyDescent="0.25">
      <c r="B73" s="47"/>
      <c r="C73" s="47"/>
      <c r="D73" s="47"/>
      <c r="E73" s="47"/>
      <c r="F73" s="47"/>
      <c r="G73" s="47"/>
      <c r="H73" s="47"/>
      <c r="I73" s="47"/>
      <c r="J73" s="47"/>
      <c r="K73" s="47"/>
      <c r="L73" s="47"/>
    </row>
    <row r="74" spans="2:12" x14ac:dyDescent="0.25">
      <c r="B74" s="47"/>
      <c r="C74" s="47"/>
      <c r="D74" s="47"/>
      <c r="E74" s="47"/>
      <c r="F74" s="47"/>
      <c r="G74" s="47"/>
      <c r="H74" s="47"/>
      <c r="I74" s="47"/>
      <c r="J74" s="47"/>
      <c r="K74" s="47"/>
      <c r="L74" s="47"/>
    </row>
    <row r="75" spans="2:12" x14ac:dyDescent="0.25">
      <c r="B75" s="47"/>
      <c r="C75" s="47"/>
      <c r="D75" s="47"/>
      <c r="E75" s="47"/>
      <c r="F75" s="47"/>
      <c r="G75" s="47"/>
      <c r="H75" s="47"/>
      <c r="I75" s="47"/>
      <c r="J75" s="47"/>
      <c r="K75" s="47"/>
      <c r="L75" s="47"/>
    </row>
    <row r="76" spans="2:12" x14ac:dyDescent="0.25">
      <c r="B76" s="47"/>
      <c r="C76" s="47"/>
      <c r="D76" s="47"/>
      <c r="E76" s="47"/>
      <c r="F76" s="47"/>
      <c r="G76" s="47"/>
      <c r="H76" s="47"/>
      <c r="I76" s="47"/>
      <c r="J76" s="47"/>
      <c r="K76" s="47"/>
      <c r="L76" s="47"/>
    </row>
    <row r="77" spans="2:12" x14ac:dyDescent="0.25">
      <c r="B77" s="47"/>
      <c r="C77" s="47"/>
      <c r="D77" s="47"/>
      <c r="E77" s="47"/>
      <c r="F77" s="47"/>
      <c r="G77" s="47"/>
      <c r="H77" s="47"/>
      <c r="I77" s="47"/>
      <c r="J77" s="47"/>
      <c r="K77" s="47"/>
      <c r="L77" s="47"/>
    </row>
    <row r="78" spans="2:12" x14ac:dyDescent="0.25">
      <c r="B78" s="47"/>
      <c r="C78" s="47"/>
      <c r="D78" s="47"/>
      <c r="E78" s="47"/>
      <c r="F78" s="47"/>
      <c r="G78" s="47"/>
      <c r="H78" s="47"/>
      <c r="I78" s="47"/>
      <c r="J78" s="47"/>
      <c r="K78" s="47"/>
      <c r="L78" s="47"/>
    </row>
    <row r="79" spans="2:12" x14ac:dyDescent="0.25">
      <c r="B79" s="47"/>
      <c r="C79" s="47"/>
      <c r="D79" s="47"/>
      <c r="E79" s="47"/>
      <c r="F79" s="47"/>
      <c r="G79" s="47"/>
      <c r="H79" s="47"/>
      <c r="I79" s="47"/>
      <c r="J79" s="47"/>
      <c r="K79" s="47"/>
      <c r="L79" s="47"/>
    </row>
    <row r="80" spans="2:12" x14ac:dyDescent="0.25">
      <c r="B80" s="47"/>
      <c r="C80" s="47"/>
      <c r="D80" s="47"/>
      <c r="E80" s="47"/>
      <c r="F80" s="47"/>
      <c r="G80" s="47"/>
      <c r="H80" s="47"/>
      <c r="I80" s="47"/>
      <c r="J80" s="47"/>
      <c r="K80" s="47"/>
      <c r="L80" s="47"/>
    </row>
    <row r="81" spans="2:12" x14ac:dyDescent="0.25">
      <c r="B81" s="47"/>
      <c r="C81" s="47"/>
      <c r="D81" s="47"/>
      <c r="E81" s="47"/>
      <c r="F81" s="47"/>
      <c r="G81" s="47"/>
      <c r="H81" s="47"/>
      <c r="I81" s="47"/>
      <c r="J81" s="47"/>
      <c r="K81" s="47"/>
      <c r="L81" s="47"/>
    </row>
    <row r="82" spans="2:12" x14ac:dyDescent="0.25">
      <c r="B82" s="47"/>
      <c r="C82" s="47"/>
      <c r="D82" s="47"/>
      <c r="E82" s="47"/>
      <c r="F82" s="47"/>
      <c r="G82" s="47"/>
      <c r="H82" s="47"/>
      <c r="I82" s="47"/>
      <c r="J82" s="47"/>
      <c r="K82" s="47"/>
      <c r="L82" s="47"/>
    </row>
    <row r="83" spans="2:12" x14ac:dyDescent="0.25">
      <c r="B83" s="47"/>
      <c r="C83" s="47"/>
      <c r="D83" s="47"/>
      <c r="E83" s="47"/>
      <c r="F83" s="47"/>
      <c r="G83" s="47"/>
      <c r="H83" s="47"/>
      <c r="I83" s="47"/>
      <c r="J83" s="47"/>
      <c r="K83" s="47"/>
      <c r="L83" s="47"/>
    </row>
    <row r="84" spans="2:12" x14ac:dyDescent="0.25">
      <c r="B84" s="47"/>
      <c r="C84" s="47"/>
      <c r="D84" s="47"/>
      <c r="E84" s="47"/>
      <c r="F84" s="47"/>
      <c r="G84" s="47"/>
      <c r="H84" s="47"/>
      <c r="I84" s="47"/>
      <c r="J84" s="47"/>
      <c r="K84" s="47"/>
      <c r="L84" s="47"/>
    </row>
    <row r="85" spans="2:12" x14ac:dyDescent="0.25">
      <c r="B85" s="47"/>
      <c r="C85" s="47"/>
      <c r="D85" s="47"/>
      <c r="E85" s="47"/>
      <c r="F85" s="47"/>
      <c r="G85" s="47"/>
      <c r="H85" s="47"/>
      <c r="I85" s="47"/>
      <c r="J85" s="47"/>
      <c r="K85" s="47"/>
      <c r="L85" s="47"/>
    </row>
    <row r="86" spans="2:12" x14ac:dyDescent="0.25">
      <c r="B86" s="47"/>
      <c r="C86" s="47"/>
      <c r="D86" s="47"/>
      <c r="E86" s="47"/>
      <c r="F86" s="47"/>
      <c r="G86" s="47"/>
      <c r="H86" s="47"/>
      <c r="I86" s="47"/>
      <c r="J86" s="47"/>
      <c r="K86" s="47"/>
      <c r="L86" s="47"/>
    </row>
    <row r="87" spans="2:12" x14ac:dyDescent="0.25">
      <c r="B87" s="47"/>
      <c r="C87" s="47"/>
      <c r="D87" s="47"/>
      <c r="E87" s="47"/>
      <c r="F87" s="47"/>
      <c r="G87" s="47"/>
      <c r="H87" s="47"/>
      <c r="I87" s="47"/>
      <c r="J87" s="47"/>
      <c r="K87" s="47"/>
      <c r="L87" s="47"/>
    </row>
    <row r="88" spans="2:12" x14ac:dyDescent="0.25">
      <c r="B88" s="47"/>
      <c r="C88" s="47"/>
      <c r="D88" s="47"/>
      <c r="E88" s="47"/>
      <c r="F88" s="47"/>
      <c r="G88" s="47"/>
      <c r="H88" s="47"/>
      <c r="I88" s="47"/>
      <c r="J88" s="47"/>
      <c r="K88" s="47"/>
      <c r="L88" s="47"/>
    </row>
    <row r="89" spans="2:12" x14ac:dyDescent="0.25">
      <c r="B89" s="47"/>
      <c r="C89" s="47"/>
      <c r="D89" s="47"/>
      <c r="E89" s="47"/>
      <c r="F89" s="47"/>
      <c r="G89" s="47"/>
      <c r="H89" s="47"/>
      <c r="I89" s="47"/>
      <c r="J89" s="47"/>
      <c r="K89" s="47"/>
      <c r="L89" s="47"/>
    </row>
    <row r="90" spans="2:12" x14ac:dyDescent="0.25">
      <c r="B90" s="47"/>
      <c r="C90" s="47"/>
      <c r="D90" s="47"/>
      <c r="E90" s="47"/>
      <c r="F90" s="47"/>
      <c r="G90" s="47"/>
      <c r="H90" s="47"/>
      <c r="I90" s="47"/>
      <c r="J90" s="47"/>
      <c r="K90" s="47"/>
      <c r="L90" s="47"/>
    </row>
    <row r="91" spans="2:12" x14ac:dyDescent="0.25">
      <c r="B91" s="47"/>
      <c r="C91" s="47"/>
      <c r="D91" s="47"/>
      <c r="E91" s="47"/>
      <c r="F91" s="47"/>
      <c r="G91" s="47"/>
      <c r="H91" s="47"/>
      <c r="I91" s="47"/>
      <c r="J91" s="47"/>
      <c r="K91" s="47"/>
      <c r="L91" s="47"/>
    </row>
    <row r="92" spans="2:12" x14ac:dyDescent="0.25">
      <c r="B92" s="47"/>
      <c r="C92" s="47"/>
      <c r="D92" s="47"/>
      <c r="E92" s="47"/>
      <c r="F92" s="47"/>
      <c r="G92" s="47"/>
      <c r="H92" s="47"/>
      <c r="I92" s="47"/>
      <c r="J92" s="47"/>
      <c r="K92" s="47"/>
      <c r="L92" s="47"/>
    </row>
    <row r="93" spans="2:12" x14ac:dyDescent="0.25">
      <c r="B93" s="47"/>
      <c r="C93" s="47"/>
      <c r="D93" s="47"/>
      <c r="E93" s="47"/>
      <c r="F93" s="47"/>
      <c r="G93" s="47"/>
      <c r="H93" s="47"/>
      <c r="I93" s="47"/>
      <c r="J93" s="47"/>
      <c r="K93" s="47"/>
      <c r="L93" s="47"/>
    </row>
    <row r="94" spans="2:12" x14ac:dyDescent="0.25">
      <c r="B94" s="47"/>
      <c r="C94" s="47"/>
      <c r="D94" s="47"/>
      <c r="E94" s="47"/>
      <c r="F94" s="47"/>
      <c r="G94" s="47"/>
      <c r="H94" s="47"/>
      <c r="I94" s="47"/>
      <c r="J94" s="47"/>
      <c r="K94" s="47"/>
      <c r="L94" s="47"/>
    </row>
    <row r="95" spans="2:12" x14ac:dyDescent="0.25">
      <c r="B95" s="47"/>
      <c r="C95" s="47"/>
      <c r="D95" s="47"/>
      <c r="E95" s="47"/>
      <c r="F95" s="47"/>
      <c r="G95" s="47"/>
      <c r="H95" s="47"/>
      <c r="I95" s="47"/>
      <c r="J95" s="47"/>
      <c r="K95" s="47"/>
      <c r="L95" s="47"/>
    </row>
    <row r="96" spans="2:12" x14ac:dyDescent="0.25">
      <c r="B96" s="47"/>
      <c r="C96" s="47"/>
      <c r="D96" s="47"/>
      <c r="E96" s="47"/>
      <c r="F96" s="47"/>
      <c r="G96" s="47"/>
      <c r="H96" s="47"/>
      <c r="I96" s="47"/>
      <c r="J96" s="47"/>
      <c r="K96" s="47"/>
      <c r="L96" s="47"/>
    </row>
    <row r="97" spans="2:12" x14ac:dyDescent="0.25">
      <c r="B97" s="47"/>
      <c r="C97" s="47"/>
      <c r="D97" s="47"/>
      <c r="E97" s="47"/>
      <c r="F97" s="47"/>
      <c r="G97" s="47"/>
      <c r="H97" s="47"/>
      <c r="I97" s="47"/>
      <c r="J97" s="47"/>
      <c r="K97" s="47"/>
      <c r="L97" s="47"/>
    </row>
    <row r="98" spans="2:12" x14ac:dyDescent="0.25">
      <c r="B98" s="47"/>
      <c r="C98" s="47"/>
      <c r="D98" s="47"/>
      <c r="E98" s="47"/>
      <c r="F98" s="47"/>
      <c r="G98" s="47"/>
      <c r="H98" s="47"/>
      <c r="I98" s="47"/>
      <c r="J98" s="47"/>
      <c r="K98" s="47"/>
      <c r="L98" s="47"/>
    </row>
    <row r="99" spans="2:12" x14ac:dyDescent="0.25">
      <c r="B99" s="47"/>
      <c r="C99" s="47"/>
      <c r="D99" s="47"/>
      <c r="E99" s="47"/>
      <c r="F99" s="47"/>
      <c r="G99" s="47"/>
      <c r="H99" s="47"/>
      <c r="I99" s="47"/>
      <c r="J99" s="47"/>
      <c r="K99" s="47"/>
      <c r="L99" s="47"/>
    </row>
    <row r="100" spans="2:12" x14ac:dyDescent="0.25">
      <c r="B100" s="47"/>
      <c r="C100" s="47"/>
      <c r="D100" s="47"/>
      <c r="E100" s="47"/>
      <c r="F100" s="47"/>
      <c r="G100" s="47"/>
      <c r="H100" s="47"/>
      <c r="I100" s="47"/>
      <c r="J100" s="47"/>
      <c r="K100" s="47"/>
      <c r="L100" s="47"/>
    </row>
    <row r="101" spans="2:12" x14ac:dyDescent="0.25">
      <c r="B101" s="47"/>
      <c r="C101" s="47"/>
      <c r="D101" s="47"/>
      <c r="E101" s="47"/>
      <c r="F101" s="47"/>
      <c r="G101" s="47"/>
      <c r="H101" s="47"/>
      <c r="I101" s="47"/>
      <c r="J101" s="47"/>
      <c r="K101" s="47"/>
      <c r="L101" s="47"/>
    </row>
    <row r="102" spans="2:12" x14ac:dyDescent="0.25">
      <c r="B102" s="47"/>
      <c r="C102" s="47"/>
      <c r="D102" s="47"/>
      <c r="E102" s="47"/>
      <c r="F102" s="47"/>
      <c r="G102" s="47"/>
      <c r="H102" s="47"/>
      <c r="I102" s="47"/>
      <c r="J102" s="47"/>
      <c r="K102" s="47"/>
      <c r="L102" s="47"/>
    </row>
    <row r="103" spans="2:12" x14ac:dyDescent="0.25">
      <c r="B103" s="47"/>
      <c r="C103" s="47"/>
      <c r="D103" s="47"/>
      <c r="E103" s="47"/>
      <c r="F103" s="47"/>
      <c r="G103" s="47"/>
      <c r="H103" s="47"/>
      <c r="I103" s="47"/>
      <c r="J103" s="47"/>
      <c r="K103" s="47"/>
      <c r="L103" s="47"/>
    </row>
    <row r="104" spans="2:12" x14ac:dyDescent="0.25">
      <c r="B104" s="47"/>
      <c r="C104" s="47"/>
      <c r="D104" s="47"/>
      <c r="E104" s="47"/>
      <c r="F104" s="47"/>
      <c r="G104" s="47"/>
      <c r="H104" s="47"/>
      <c r="I104" s="47"/>
      <c r="J104" s="47"/>
      <c r="K104" s="47"/>
      <c r="L104" s="47"/>
    </row>
    <row r="105" spans="2:12" x14ac:dyDescent="0.25">
      <c r="B105" s="47"/>
      <c r="C105" s="47"/>
      <c r="D105" s="47"/>
      <c r="E105" s="47"/>
      <c r="F105" s="47"/>
      <c r="G105" s="47"/>
      <c r="H105" s="47"/>
      <c r="I105" s="47"/>
      <c r="J105" s="47"/>
      <c r="K105" s="47"/>
      <c r="L105" s="47"/>
    </row>
  </sheetData>
  <mergeCells count="1">
    <mergeCell ref="A46:H47"/>
  </mergeCells>
  <phoneticPr fontId="1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BK203"/>
  <sheetViews>
    <sheetView zoomScale="85" zoomScaleNormal="85" workbookViewId="0">
      <pane xSplit="1" ySplit="5" topLeftCell="B6" activePane="bottomRight" state="frozen"/>
      <selection activeCell="I48" sqref="I48"/>
      <selection pane="topRight" activeCell="I48" sqref="I48"/>
      <selection pane="bottomLeft" activeCell="I48" sqref="I48"/>
      <selection pane="bottomRight" activeCell="A66" sqref="A66"/>
    </sheetView>
  </sheetViews>
  <sheetFormatPr defaultColWidth="9.140625" defaultRowHeight="15" x14ac:dyDescent="0.25"/>
  <cols>
    <col min="1" max="1" width="55.5703125" bestFit="1" customWidth="1"/>
  </cols>
  <sheetData>
    <row r="2" spans="1:63" x14ac:dyDescent="0.25">
      <c r="A2" s="3" t="s">
        <v>132</v>
      </c>
      <c r="B2" s="39"/>
      <c r="C2" s="39"/>
      <c r="D2" s="39"/>
      <c r="E2" s="39"/>
      <c r="F2" s="39"/>
      <c r="G2" s="39"/>
      <c r="H2" s="39"/>
      <c r="I2" s="39"/>
      <c r="J2" s="39"/>
      <c r="K2" s="39"/>
      <c r="L2" s="39"/>
      <c r="M2" s="39"/>
      <c r="N2" s="39"/>
      <c r="O2" s="39"/>
      <c r="P2" s="39"/>
      <c r="Q2" s="39"/>
    </row>
    <row r="3" spans="1:63" ht="15" customHeight="1" x14ac:dyDescent="0.25">
      <c r="A3" s="6"/>
      <c r="B3" s="37"/>
      <c r="C3" s="37"/>
      <c r="D3" s="37"/>
      <c r="E3" s="37"/>
      <c r="F3" s="37"/>
      <c r="G3" s="37"/>
      <c r="H3" s="37"/>
      <c r="I3" s="37"/>
      <c r="J3" s="37"/>
      <c r="K3" s="37"/>
      <c r="L3" s="37"/>
      <c r="M3" s="37"/>
      <c r="N3" s="37"/>
      <c r="O3" s="37"/>
      <c r="P3" s="37"/>
      <c r="Q3" s="37"/>
    </row>
    <row r="4" spans="1:63" x14ac:dyDescent="0.25">
      <c r="A4" s="77" t="s">
        <v>5</v>
      </c>
      <c r="B4" s="64" t="s">
        <v>63</v>
      </c>
      <c r="C4" s="64" t="s">
        <v>64</v>
      </c>
      <c r="D4" s="64" t="s">
        <v>65</v>
      </c>
      <c r="E4" s="64">
        <v>2017</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174</v>
      </c>
      <c r="AF4" s="64" t="s">
        <v>178</v>
      </c>
      <c r="AG4" s="64" t="s">
        <v>182</v>
      </c>
      <c r="AH4" s="64" t="s">
        <v>187</v>
      </c>
    </row>
    <row r="5" spans="1:63" x14ac:dyDescent="0.25">
      <c r="A5" s="1"/>
      <c r="B5" s="2"/>
      <c r="C5" s="2"/>
      <c r="D5" s="2"/>
      <c r="E5" s="2"/>
      <c r="F5" s="2"/>
      <c r="G5" s="2"/>
      <c r="H5" s="2"/>
      <c r="I5" s="2"/>
      <c r="J5" s="2"/>
      <c r="K5" s="2"/>
      <c r="L5" s="2"/>
      <c r="M5" s="2"/>
      <c r="N5" s="2"/>
      <c r="O5" s="2"/>
      <c r="P5" s="2"/>
      <c r="Q5" s="2"/>
      <c r="R5" s="2"/>
      <c r="S5" s="2"/>
      <c r="T5" s="2"/>
      <c r="U5" s="2"/>
      <c r="V5" s="2"/>
      <c r="W5" s="2"/>
      <c r="X5" s="2"/>
      <c r="Y5" s="2"/>
    </row>
    <row r="6" spans="1:63" x14ac:dyDescent="0.25">
      <c r="A6" s="1" t="s">
        <v>98</v>
      </c>
      <c r="B6" s="38">
        <v>92</v>
      </c>
      <c r="C6" s="38">
        <v>543</v>
      </c>
      <c r="D6" s="38">
        <v>1137</v>
      </c>
      <c r="E6" s="38">
        <v>1971</v>
      </c>
      <c r="F6" s="38">
        <v>948</v>
      </c>
      <c r="G6" s="38">
        <v>2449</v>
      </c>
      <c r="H6" s="38">
        <v>3614</v>
      </c>
      <c r="I6" s="38">
        <v>4142</v>
      </c>
      <c r="J6" s="38">
        <v>666</v>
      </c>
      <c r="K6" s="38">
        <v>991</v>
      </c>
      <c r="L6" s="38">
        <v>1308</v>
      </c>
      <c r="M6" s="38">
        <v>1384</v>
      </c>
      <c r="N6" s="38">
        <v>326</v>
      </c>
      <c r="O6" s="38">
        <v>431</v>
      </c>
      <c r="P6" s="38">
        <v>512</v>
      </c>
      <c r="Q6" s="38">
        <v>827</v>
      </c>
      <c r="R6" s="38">
        <v>743</v>
      </c>
      <c r="S6" s="38">
        <v>1602</v>
      </c>
      <c r="T6" s="38">
        <v>3284</v>
      </c>
      <c r="U6" s="38">
        <v>5785</v>
      </c>
      <c r="V6" s="38">
        <v>3376</v>
      </c>
      <c r="W6" s="38">
        <v>7138</v>
      </c>
      <c r="X6" s="38">
        <v>11017</v>
      </c>
      <c r="Y6" s="38">
        <v>12414</v>
      </c>
      <c r="Z6" s="38">
        <v>1518</v>
      </c>
      <c r="AA6" s="38">
        <v>1972</v>
      </c>
      <c r="AB6" s="38">
        <v>1755</v>
      </c>
      <c r="AC6" s="47">
        <v>1682</v>
      </c>
      <c r="AD6" s="47">
        <v>-130</v>
      </c>
      <c r="AE6" s="47">
        <v>77</v>
      </c>
      <c r="AF6" s="47">
        <v>547</v>
      </c>
      <c r="AG6" s="47">
        <v>712</v>
      </c>
      <c r="AH6" s="47">
        <v>134</v>
      </c>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row>
    <row r="7" spans="1:63" x14ac:dyDescent="0.2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47"/>
      <c r="AD7" s="47"/>
      <c r="AE7" s="47"/>
      <c r="AF7" s="47"/>
      <c r="AG7" s="47"/>
      <c r="AH7" s="47">
        <v>0</v>
      </c>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row>
    <row r="8" spans="1:63" x14ac:dyDescent="0.25">
      <c r="A8" s="1" t="s">
        <v>126</v>
      </c>
      <c r="B8" s="38">
        <v>313</v>
      </c>
      <c r="C8" s="38">
        <v>640</v>
      </c>
      <c r="D8" s="38">
        <v>951</v>
      </c>
      <c r="E8" s="38">
        <v>1261</v>
      </c>
      <c r="F8" s="38">
        <v>304</v>
      </c>
      <c r="G8" s="38">
        <v>619</v>
      </c>
      <c r="H8" s="38">
        <v>936</v>
      </c>
      <c r="I8" s="38">
        <v>1270</v>
      </c>
      <c r="J8" s="38">
        <v>338</v>
      </c>
      <c r="K8" s="38">
        <v>684</v>
      </c>
      <c r="L8" s="38">
        <v>1042</v>
      </c>
      <c r="M8" s="38">
        <v>1467</v>
      </c>
      <c r="N8" s="38">
        <v>393</v>
      </c>
      <c r="O8" s="38">
        <v>825</v>
      </c>
      <c r="P8" s="38">
        <v>1238</v>
      </c>
      <c r="Q8" s="38">
        <v>1727</v>
      </c>
      <c r="R8" s="38">
        <v>425</v>
      </c>
      <c r="S8" s="38">
        <v>955</v>
      </c>
      <c r="T8" s="38">
        <v>1420</v>
      </c>
      <c r="U8" s="38">
        <v>1892</v>
      </c>
      <c r="V8" s="38">
        <v>476</v>
      </c>
      <c r="W8" s="38">
        <v>972</v>
      </c>
      <c r="X8" s="38">
        <v>1469</v>
      </c>
      <c r="Y8" s="38">
        <v>2027</v>
      </c>
      <c r="Z8" s="38">
        <v>540</v>
      </c>
      <c r="AA8" s="38">
        <v>1110</v>
      </c>
      <c r="AB8" s="38">
        <v>1663</v>
      </c>
      <c r="AC8" s="47">
        <v>2406</v>
      </c>
      <c r="AD8" s="47">
        <v>607</v>
      </c>
      <c r="AE8" s="47">
        <v>1371</v>
      </c>
      <c r="AF8" s="47">
        <v>2051</v>
      </c>
      <c r="AG8" s="47">
        <v>2852</v>
      </c>
      <c r="AH8" s="47">
        <v>717</v>
      </c>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row>
    <row r="9" spans="1:63" x14ac:dyDescent="0.25">
      <c r="A9" s="1" t="s">
        <v>127</v>
      </c>
      <c r="B9" s="38">
        <v>0</v>
      </c>
      <c r="C9" s="38">
        <v>-278</v>
      </c>
      <c r="D9" s="38">
        <v>-82</v>
      </c>
      <c r="E9" s="38">
        <f>47+2</f>
        <v>49</v>
      </c>
      <c r="F9" s="38">
        <v>-441</v>
      </c>
      <c r="G9" s="38">
        <f>-1010-1</f>
        <v>-1011</v>
      </c>
      <c r="H9" s="38">
        <v>-1480</v>
      </c>
      <c r="I9" s="38">
        <f>-712+1</f>
        <v>-711</v>
      </c>
      <c r="J9" s="38">
        <v>-169</v>
      </c>
      <c r="K9" s="38">
        <v>119</v>
      </c>
      <c r="L9" s="38">
        <v>186</v>
      </c>
      <c r="M9" s="38">
        <v>649</v>
      </c>
      <c r="N9" s="38">
        <v>-442</v>
      </c>
      <c r="O9" s="38">
        <v>-401</v>
      </c>
      <c r="P9" s="38">
        <v>-456</v>
      </c>
      <c r="Q9" s="38">
        <v>232</v>
      </c>
      <c r="R9" s="38">
        <v>-395</v>
      </c>
      <c r="S9" s="38">
        <v>-508</v>
      </c>
      <c r="T9" s="38">
        <v>-367</v>
      </c>
      <c r="U9" s="38">
        <v>-2020</v>
      </c>
      <c r="V9" s="38">
        <v>-804</v>
      </c>
      <c r="W9" s="38">
        <v>-1526</v>
      </c>
      <c r="X9" s="38">
        <v>-2194</v>
      </c>
      <c r="Y9" s="38">
        <v>-1583</v>
      </c>
      <c r="Z9" s="38">
        <v>-606</v>
      </c>
      <c r="AA9" s="38">
        <v>-307</v>
      </c>
      <c r="AB9" s="38">
        <v>711</v>
      </c>
      <c r="AC9" s="47">
        <v>1584</v>
      </c>
      <c r="AD9" s="47">
        <v>311</v>
      </c>
      <c r="AE9" s="47">
        <v>93</v>
      </c>
      <c r="AF9" s="47">
        <v>-725</v>
      </c>
      <c r="AG9" s="47">
        <v>-629</v>
      </c>
      <c r="AH9" s="47">
        <v>-443</v>
      </c>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row>
    <row r="10" spans="1:63" x14ac:dyDescent="0.25">
      <c r="A10" s="1" t="s">
        <v>133</v>
      </c>
      <c r="B10" s="38">
        <v>-2</v>
      </c>
      <c r="C10" s="38">
        <v>10</v>
      </c>
      <c r="D10" s="38">
        <v>1</v>
      </c>
      <c r="E10" s="38">
        <v>-9</v>
      </c>
      <c r="F10" s="38">
        <v>20</v>
      </c>
      <c r="G10" s="38">
        <v>19</v>
      </c>
      <c r="H10" s="38">
        <v>19</v>
      </c>
      <c r="I10" s="38">
        <v>14</v>
      </c>
      <c r="J10" s="38">
        <v>-9</v>
      </c>
      <c r="K10" s="38">
        <v>3</v>
      </c>
      <c r="L10" s="38">
        <v>-10</v>
      </c>
      <c r="M10" s="38">
        <v>-4</v>
      </c>
      <c r="N10" s="38">
        <v>16</v>
      </c>
      <c r="O10" s="38">
        <v>3</v>
      </c>
      <c r="P10" s="38">
        <v>-3</v>
      </c>
      <c r="Q10" s="38">
        <v>-7</v>
      </c>
      <c r="R10" s="38">
        <v>13</v>
      </c>
      <c r="S10" s="38">
        <v>4</v>
      </c>
      <c r="T10" s="38">
        <v>3</v>
      </c>
      <c r="U10" s="38">
        <v>-15</v>
      </c>
      <c r="V10" s="38">
        <v>-17</v>
      </c>
      <c r="W10" s="38">
        <v>-45</v>
      </c>
      <c r="X10" s="38">
        <v>-70</v>
      </c>
      <c r="Y10" s="38">
        <v>-108</v>
      </c>
      <c r="Z10" s="38">
        <v>7</v>
      </c>
      <c r="AA10" s="38">
        <v>6</v>
      </c>
      <c r="AB10" s="38">
        <v>23</v>
      </c>
      <c r="AC10" s="47">
        <v>22</v>
      </c>
      <c r="AD10" s="47">
        <v>25</v>
      </c>
      <c r="AE10" s="47">
        <v>33</v>
      </c>
      <c r="AF10" s="47">
        <v>29</v>
      </c>
      <c r="AG10" s="47">
        <v>27</v>
      </c>
      <c r="AH10" s="47">
        <v>4</v>
      </c>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row>
    <row r="11" spans="1:63" x14ac:dyDescent="0.25">
      <c r="A11" s="1" t="s">
        <v>134</v>
      </c>
      <c r="B11" s="38">
        <v>40</v>
      </c>
      <c r="C11" s="38">
        <v>47</v>
      </c>
      <c r="D11" s="38">
        <v>-13</v>
      </c>
      <c r="E11" s="38">
        <v>-79</v>
      </c>
      <c r="F11" s="38">
        <v>123</v>
      </c>
      <c r="G11" s="38">
        <v>251</v>
      </c>
      <c r="H11" s="38">
        <v>156</v>
      </c>
      <c r="I11" s="38">
        <v>321</v>
      </c>
      <c r="J11" s="38">
        <v>-164</v>
      </c>
      <c r="K11" s="38">
        <v>-199</v>
      </c>
      <c r="L11" s="38">
        <v>-199</v>
      </c>
      <c r="M11" s="38">
        <v>-218</v>
      </c>
      <c r="N11" s="38">
        <v>-146</v>
      </c>
      <c r="O11" s="38">
        <v>-189</v>
      </c>
      <c r="P11" s="38">
        <v>-223</v>
      </c>
      <c r="Q11" s="38">
        <v>-196</v>
      </c>
      <c r="R11" s="38">
        <v>43</v>
      </c>
      <c r="S11" s="38">
        <v>37</v>
      </c>
      <c r="T11" s="38">
        <v>44</v>
      </c>
      <c r="U11" s="38">
        <v>-9</v>
      </c>
      <c r="V11" s="38">
        <v>-106</v>
      </c>
      <c r="W11" s="38">
        <v>-120</v>
      </c>
      <c r="X11" s="38">
        <v>-827</v>
      </c>
      <c r="Y11" s="38">
        <v>-1139</v>
      </c>
      <c r="Z11" s="38">
        <v>-117</v>
      </c>
      <c r="AA11" s="38">
        <v>5</v>
      </c>
      <c r="AB11" s="38">
        <v>54</v>
      </c>
      <c r="AC11" s="47">
        <v>-59</v>
      </c>
      <c r="AD11" s="47">
        <v>283</v>
      </c>
      <c r="AE11" s="47">
        <v>247</v>
      </c>
      <c r="AF11" s="47">
        <v>304</v>
      </c>
      <c r="AG11" s="47">
        <v>475</v>
      </c>
      <c r="AH11" s="47">
        <v>21</v>
      </c>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row>
    <row r="12" spans="1:63" x14ac:dyDescent="0.25">
      <c r="A12" s="1" t="s">
        <v>179</v>
      </c>
      <c r="B12" s="38">
        <v>-8</v>
      </c>
      <c r="C12" s="38">
        <f>-70-2</f>
        <v>-72</v>
      </c>
      <c r="D12" s="38">
        <v>-149</v>
      </c>
      <c r="E12" s="38">
        <f>-313-2</f>
        <v>-315</v>
      </c>
      <c r="F12" s="38">
        <v>-24</v>
      </c>
      <c r="G12" s="38">
        <f>-65+1</f>
        <v>-64</v>
      </c>
      <c r="H12" s="38">
        <v>-61</v>
      </c>
      <c r="I12" s="38">
        <f>46-1</f>
        <v>45</v>
      </c>
      <c r="J12" s="38">
        <v>-397</v>
      </c>
      <c r="K12" s="38">
        <v>-481</v>
      </c>
      <c r="L12" s="38">
        <v>-628</v>
      </c>
      <c r="M12" s="38">
        <v>-671</v>
      </c>
      <c r="N12" s="38">
        <v>674</v>
      </c>
      <c r="O12" s="38">
        <v>403</v>
      </c>
      <c r="P12" s="38">
        <v>328</v>
      </c>
      <c r="Q12" s="38">
        <v>-69</v>
      </c>
      <c r="R12" s="38">
        <v>221</v>
      </c>
      <c r="S12" s="38">
        <v>118</v>
      </c>
      <c r="T12" s="38">
        <v>-535</v>
      </c>
      <c r="U12" s="38">
        <v>-88</v>
      </c>
      <c r="V12" s="38">
        <v>-138</v>
      </c>
      <c r="W12" s="38">
        <v>-708</v>
      </c>
      <c r="X12" s="38">
        <v>-1123</v>
      </c>
      <c r="Y12" s="38">
        <v>-697</v>
      </c>
      <c r="Z12" s="38">
        <v>233</v>
      </c>
      <c r="AA12" s="38">
        <v>354</v>
      </c>
      <c r="AB12" s="38">
        <v>324</v>
      </c>
      <c r="AC12" s="47">
        <v>-47</v>
      </c>
      <c r="AD12" s="47">
        <v>-112</v>
      </c>
      <c r="AE12" s="47">
        <v>20</v>
      </c>
      <c r="AF12" s="47">
        <v>171</v>
      </c>
      <c r="AG12" s="47">
        <v>-27</v>
      </c>
      <c r="AH12" s="47">
        <v>-373</v>
      </c>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row>
    <row r="13" spans="1:63" x14ac:dyDescent="0.25">
      <c r="A13" s="1" t="s">
        <v>135</v>
      </c>
      <c r="B13" s="38">
        <v>6</v>
      </c>
      <c r="C13" s="38">
        <v>14</v>
      </c>
      <c r="D13" s="38">
        <v>21</v>
      </c>
      <c r="E13" s="38">
        <v>24</v>
      </c>
      <c r="F13" s="38">
        <v>8</v>
      </c>
      <c r="G13" s="38">
        <v>21</v>
      </c>
      <c r="H13" s="38">
        <v>36</v>
      </c>
      <c r="I13" s="38">
        <v>41</v>
      </c>
      <c r="J13" s="38">
        <v>11</v>
      </c>
      <c r="K13" s="38">
        <v>21</v>
      </c>
      <c r="L13" s="38">
        <v>29</v>
      </c>
      <c r="M13" s="38">
        <v>38</v>
      </c>
      <c r="N13" s="38">
        <v>9</v>
      </c>
      <c r="O13" s="38">
        <v>23</v>
      </c>
      <c r="P13" s="38">
        <v>30</v>
      </c>
      <c r="Q13" s="38">
        <v>28</v>
      </c>
      <c r="R13" s="38">
        <v>5</v>
      </c>
      <c r="S13" s="38">
        <v>11</v>
      </c>
      <c r="T13" s="38">
        <v>16</v>
      </c>
      <c r="U13" s="38">
        <v>34</v>
      </c>
      <c r="V13" s="38">
        <v>13</v>
      </c>
      <c r="W13" s="38">
        <v>27</v>
      </c>
      <c r="X13" s="38">
        <v>40</v>
      </c>
      <c r="Y13" s="38">
        <v>66</v>
      </c>
      <c r="Z13" s="38">
        <v>44</v>
      </c>
      <c r="AA13" s="38">
        <v>87</v>
      </c>
      <c r="AB13" s="38">
        <v>127</v>
      </c>
      <c r="AC13" s="47">
        <v>179</v>
      </c>
      <c r="AD13" s="47">
        <v>31</v>
      </c>
      <c r="AE13" s="47">
        <v>47</v>
      </c>
      <c r="AF13" s="47">
        <v>79</v>
      </c>
      <c r="AG13" s="47">
        <v>119</v>
      </c>
      <c r="AH13" s="47">
        <v>21</v>
      </c>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row>
    <row r="14" spans="1:63" x14ac:dyDescent="0.25">
      <c r="A14" s="1" t="s">
        <v>136</v>
      </c>
      <c r="B14" s="38">
        <v>-104</v>
      </c>
      <c r="C14" s="38">
        <v>-211</v>
      </c>
      <c r="D14" s="38">
        <v>-322</v>
      </c>
      <c r="E14" s="38">
        <v>-446</v>
      </c>
      <c r="F14" s="38">
        <v>-175</v>
      </c>
      <c r="G14" s="38">
        <v>-241</v>
      </c>
      <c r="H14" s="38">
        <v>-314</v>
      </c>
      <c r="I14" s="38">
        <v>-390</v>
      </c>
      <c r="J14" s="38">
        <v>-65</v>
      </c>
      <c r="K14" s="38">
        <v>-133</v>
      </c>
      <c r="L14" s="38">
        <v>-183</v>
      </c>
      <c r="M14" s="38">
        <v>-248</v>
      </c>
      <c r="N14" s="38">
        <v>-59</v>
      </c>
      <c r="O14" s="38">
        <v>-130</v>
      </c>
      <c r="P14" s="38">
        <v>-182</v>
      </c>
      <c r="Q14" s="38">
        <v>-239</v>
      </c>
      <c r="R14" s="38">
        <v>-55</v>
      </c>
      <c r="S14" s="38">
        <v>-127</v>
      </c>
      <c r="T14" s="38">
        <v>-182</v>
      </c>
      <c r="U14" s="38">
        <v>-242</v>
      </c>
      <c r="V14" s="38">
        <v>-45</v>
      </c>
      <c r="W14" s="38">
        <v>-163</v>
      </c>
      <c r="X14" s="38">
        <v>-219</v>
      </c>
      <c r="Y14" s="38">
        <v>-319</v>
      </c>
      <c r="Z14" s="38">
        <v>-116</v>
      </c>
      <c r="AA14" s="38">
        <v>-306</v>
      </c>
      <c r="AB14" s="38">
        <v>-459</v>
      </c>
      <c r="AC14" s="47">
        <v>-716</v>
      </c>
      <c r="AD14" s="47">
        <v>-186</v>
      </c>
      <c r="AE14" s="47">
        <v>-438</v>
      </c>
      <c r="AF14" s="47">
        <v>-609</v>
      </c>
      <c r="AG14" s="47">
        <v>-885</v>
      </c>
      <c r="AH14" s="47">
        <v>-172</v>
      </c>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row>
    <row r="15" spans="1:63" x14ac:dyDescent="0.25">
      <c r="A15" s="1" t="s">
        <v>137</v>
      </c>
      <c r="B15" s="38">
        <v>-35</v>
      </c>
      <c r="C15" s="38">
        <v>-84</v>
      </c>
      <c r="D15" s="38">
        <v>-122</v>
      </c>
      <c r="E15" s="38">
        <v>-198</v>
      </c>
      <c r="F15" s="38">
        <v>-72</v>
      </c>
      <c r="G15" s="38">
        <v>-107</v>
      </c>
      <c r="H15" s="38">
        <v>-126</v>
      </c>
      <c r="I15" s="38">
        <v>-272</v>
      </c>
      <c r="J15" s="38">
        <v>-179</v>
      </c>
      <c r="K15" s="38">
        <v>-351</v>
      </c>
      <c r="L15" s="38">
        <v>-422</v>
      </c>
      <c r="M15" s="38">
        <v>-559</v>
      </c>
      <c r="N15" s="38">
        <v>-52</v>
      </c>
      <c r="O15" s="38">
        <v>-122</v>
      </c>
      <c r="P15" s="38">
        <v>-126</v>
      </c>
      <c r="Q15" s="38">
        <v>-192</v>
      </c>
      <c r="R15" s="38">
        <v>-253</v>
      </c>
      <c r="S15" s="38">
        <v>-292</v>
      </c>
      <c r="T15" s="38">
        <v>-299</v>
      </c>
      <c r="U15" s="38">
        <v>-423</v>
      </c>
      <c r="V15" s="38">
        <v>-244</v>
      </c>
      <c r="W15" s="38">
        <v>-497</v>
      </c>
      <c r="X15" s="38">
        <v>-635</v>
      </c>
      <c r="Y15" s="38">
        <v>-1345</v>
      </c>
      <c r="Z15" s="38">
        <v>-570</v>
      </c>
      <c r="AA15" s="38">
        <v>-955</v>
      </c>
      <c r="AB15" s="38">
        <v>-1093</v>
      </c>
      <c r="AC15" s="47">
        <v>-2281</v>
      </c>
      <c r="AD15" s="47">
        <v>-193</v>
      </c>
      <c r="AE15" s="47">
        <v>-420</v>
      </c>
      <c r="AF15" s="47">
        <v>-546</v>
      </c>
      <c r="AG15" s="47">
        <v>-614</v>
      </c>
      <c r="AH15" s="47">
        <v>-136</v>
      </c>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row>
    <row r="16" spans="1:63" x14ac:dyDescent="0.25">
      <c r="A16" s="59" t="s">
        <v>138</v>
      </c>
      <c r="B16" s="78">
        <v>302</v>
      </c>
      <c r="C16" s="78">
        <v>609</v>
      </c>
      <c r="D16" s="78">
        <v>1422</v>
      </c>
      <c r="E16" s="78">
        <v>2256</v>
      </c>
      <c r="F16" s="78">
        <v>691</v>
      </c>
      <c r="G16" s="78">
        <v>1937</v>
      </c>
      <c r="H16" s="78">
        <v>2778</v>
      </c>
      <c r="I16" s="78">
        <v>4460</v>
      </c>
      <c r="J16" s="78">
        <v>32</v>
      </c>
      <c r="K16" s="78">
        <v>654</v>
      </c>
      <c r="L16" s="78">
        <v>1123</v>
      </c>
      <c r="M16" s="78">
        <v>1839</v>
      </c>
      <c r="N16" s="78">
        <v>720</v>
      </c>
      <c r="O16" s="78">
        <v>843</v>
      </c>
      <c r="P16" s="78">
        <v>1118</v>
      </c>
      <c r="Q16" s="78">
        <v>2111</v>
      </c>
      <c r="R16" s="78">
        <v>747</v>
      </c>
      <c r="S16" s="78">
        <v>1800</v>
      </c>
      <c r="T16" s="78">
        <v>3384</v>
      </c>
      <c r="U16" s="78">
        <v>4913</v>
      </c>
      <c r="V16" s="78">
        <v>2510</v>
      </c>
      <c r="W16" s="78">
        <v>5078</v>
      </c>
      <c r="X16" s="78">
        <v>7460</v>
      </c>
      <c r="Y16" s="78">
        <v>9314</v>
      </c>
      <c r="Z16" s="78">
        <v>933</v>
      </c>
      <c r="AA16" s="78">
        <v>1966</v>
      </c>
      <c r="AB16" s="78">
        <v>3105</v>
      </c>
      <c r="AC16" s="78">
        <v>2770</v>
      </c>
      <c r="AD16" s="78">
        <v>636</v>
      </c>
      <c r="AE16" s="78">
        <v>1030</v>
      </c>
      <c r="AF16" s="78">
        <v>1301</v>
      </c>
      <c r="AG16" s="78">
        <v>2030</v>
      </c>
      <c r="AH16" s="78">
        <v>-229</v>
      </c>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row>
    <row r="17" spans="1:63" x14ac:dyDescent="0.25">
      <c r="A17" s="3"/>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row>
    <row r="18" spans="1:63" x14ac:dyDescent="0.25">
      <c r="A18" s="1" t="s">
        <v>139</v>
      </c>
      <c r="B18" s="42">
        <v>-203</v>
      </c>
      <c r="C18" s="42">
        <v>-493</v>
      </c>
      <c r="D18" s="42">
        <v>-788</v>
      </c>
      <c r="E18" s="42">
        <v>-1126</v>
      </c>
      <c r="F18" s="42">
        <v>-401</v>
      </c>
      <c r="G18" s="42">
        <v>-805</v>
      </c>
      <c r="H18" s="42">
        <v>-1115</v>
      </c>
      <c r="I18" s="42">
        <v>-1916</v>
      </c>
      <c r="J18" s="42">
        <v>-189</v>
      </c>
      <c r="K18" s="42">
        <v>-735</v>
      </c>
      <c r="L18" s="42">
        <v>-1284</v>
      </c>
      <c r="M18" s="42">
        <v>-2107</v>
      </c>
      <c r="N18" s="43">
        <v>-561</v>
      </c>
      <c r="O18" s="43">
        <v>-1205</v>
      </c>
      <c r="P18" s="43">
        <v>-1534</v>
      </c>
      <c r="Q18" s="43">
        <v>-2201</v>
      </c>
      <c r="R18" s="43">
        <v>-616</v>
      </c>
      <c r="S18" s="43">
        <v>-1127</v>
      </c>
      <c r="T18" s="43">
        <v>-2024</v>
      </c>
      <c r="U18" s="43">
        <v>-3128</v>
      </c>
      <c r="V18" s="43">
        <v>-911</v>
      </c>
      <c r="W18" s="43">
        <v>-1745</v>
      </c>
      <c r="X18" s="43">
        <v>-2731</v>
      </c>
      <c r="Y18" s="43">
        <v>-4058</v>
      </c>
      <c r="Z18" s="43">
        <v>-1224</v>
      </c>
      <c r="AA18" s="43">
        <v>-2486</v>
      </c>
      <c r="AB18" s="43">
        <v>-3879</v>
      </c>
      <c r="AC18" s="43">
        <v>-4856</v>
      </c>
      <c r="AD18" s="43">
        <v>-1052</v>
      </c>
      <c r="AE18" s="47">
        <v>-1771</v>
      </c>
      <c r="AF18" s="47">
        <v>-2326</v>
      </c>
      <c r="AG18" s="47">
        <v>-3334</v>
      </c>
      <c r="AH18" s="43">
        <v>-639</v>
      </c>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row>
    <row r="19" spans="1:63" x14ac:dyDescent="0.25">
      <c r="A19" s="1" t="s">
        <v>172</v>
      </c>
      <c r="B19" s="43">
        <v>0</v>
      </c>
      <c r="C19" s="43">
        <v>4</v>
      </c>
      <c r="D19" s="43">
        <v>4</v>
      </c>
      <c r="E19" s="43">
        <v>4</v>
      </c>
      <c r="F19" s="43">
        <v>-4049</v>
      </c>
      <c r="G19" s="43">
        <v>-4049</v>
      </c>
      <c r="H19" s="43">
        <v>-4049</v>
      </c>
      <c r="I19" s="43">
        <v>-4049</v>
      </c>
      <c r="J19" s="43">
        <v>0</v>
      </c>
      <c r="K19" s="43">
        <v>0</v>
      </c>
      <c r="L19" s="43">
        <v>-215</v>
      </c>
      <c r="M19" s="43">
        <v>-206</v>
      </c>
      <c r="N19" s="43">
        <v>0</v>
      </c>
      <c r="O19" s="43">
        <v>-775</v>
      </c>
      <c r="P19" s="43">
        <v>-1015</v>
      </c>
      <c r="Q19" s="43">
        <v>-1032</v>
      </c>
      <c r="R19" s="43">
        <v>0</v>
      </c>
      <c r="S19" s="43">
        <v>0</v>
      </c>
      <c r="T19" s="43">
        <v>0</v>
      </c>
      <c r="U19" s="43">
        <v>0</v>
      </c>
      <c r="V19" s="43">
        <v>-84</v>
      </c>
      <c r="W19" s="43">
        <v>-108</v>
      </c>
      <c r="X19" s="43">
        <v>-108</v>
      </c>
      <c r="Y19" s="43">
        <v>-108.12815197166719</v>
      </c>
      <c r="Z19" s="43">
        <v>0</v>
      </c>
      <c r="AA19" s="43">
        <v>-149</v>
      </c>
      <c r="AB19" s="43">
        <v>-152</v>
      </c>
      <c r="AC19" s="47">
        <v>-152</v>
      </c>
      <c r="AD19" s="47">
        <v>0</v>
      </c>
      <c r="AE19" s="47">
        <v>0</v>
      </c>
      <c r="AF19" s="47">
        <v>0</v>
      </c>
      <c r="AG19" s="47">
        <v>0</v>
      </c>
      <c r="AH19" s="47">
        <v>0</v>
      </c>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row>
    <row r="20" spans="1:63" x14ac:dyDescent="0.25">
      <c r="A20" s="1" t="s">
        <v>140</v>
      </c>
      <c r="B20" s="43">
        <v>0</v>
      </c>
      <c r="C20" s="43">
        <v>0</v>
      </c>
      <c r="D20" s="43">
        <v>0</v>
      </c>
      <c r="E20" s="43">
        <v>0</v>
      </c>
      <c r="F20" s="43">
        <v>0</v>
      </c>
      <c r="G20" s="43">
        <v>0</v>
      </c>
      <c r="H20" s="43">
        <v>0</v>
      </c>
      <c r="I20" s="43">
        <v>0</v>
      </c>
      <c r="J20" s="43">
        <v>0</v>
      </c>
      <c r="K20" s="43">
        <v>0</v>
      </c>
      <c r="L20" s="43">
        <v>0</v>
      </c>
      <c r="M20" s="43">
        <v>0</v>
      </c>
      <c r="N20" s="43">
        <v>0</v>
      </c>
      <c r="O20" s="43">
        <v>0</v>
      </c>
      <c r="P20" s="43">
        <v>0</v>
      </c>
      <c r="Q20" s="43">
        <v>0</v>
      </c>
      <c r="R20" s="43">
        <v>0</v>
      </c>
      <c r="S20" s="43">
        <v>0</v>
      </c>
      <c r="T20" s="43">
        <v>0</v>
      </c>
      <c r="U20" s="43">
        <v>0</v>
      </c>
      <c r="V20" s="43">
        <v>0</v>
      </c>
      <c r="W20" s="43">
        <v>0</v>
      </c>
      <c r="X20" s="43">
        <v>151</v>
      </c>
      <c r="Y20" s="43">
        <v>150.817464</v>
      </c>
      <c r="Z20" s="43">
        <v>0</v>
      </c>
      <c r="AA20" s="43">
        <v>0</v>
      </c>
      <c r="AB20" s="43">
        <v>0</v>
      </c>
      <c r="AC20" s="47">
        <v>0</v>
      </c>
      <c r="AD20" s="47">
        <v>0</v>
      </c>
      <c r="AE20" s="47">
        <v>0</v>
      </c>
      <c r="AF20" s="47">
        <v>0</v>
      </c>
      <c r="AG20" s="47">
        <v>0</v>
      </c>
      <c r="AH20" s="47">
        <v>0</v>
      </c>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row>
    <row r="21" spans="1:63" x14ac:dyDescent="0.25">
      <c r="A21" s="1" t="s">
        <v>169</v>
      </c>
      <c r="B21" s="43">
        <v>0</v>
      </c>
      <c r="C21" s="43">
        <v>0</v>
      </c>
      <c r="D21" s="43">
        <v>0</v>
      </c>
      <c r="E21" s="43">
        <v>0</v>
      </c>
      <c r="F21" s="43">
        <v>0</v>
      </c>
      <c r="G21" s="43">
        <v>0</v>
      </c>
      <c r="H21" s="43">
        <v>0</v>
      </c>
      <c r="I21" s="43">
        <v>0</v>
      </c>
      <c r="J21" s="43">
        <v>0</v>
      </c>
      <c r="K21" s="43">
        <v>0</v>
      </c>
      <c r="L21" s="43">
        <v>0</v>
      </c>
      <c r="M21" s="43">
        <v>0</v>
      </c>
      <c r="N21" s="43">
        <v>0</v>
      </c>
      <c r="O21" s="43">
        <v>0</v>
      </c>
      <c r="P21" s="43">
        <v>0</v>
      </c>
      <c r="Q21" s="43">
        <v>-40</v>
      </c>
      <c r="R21" s="43">
        <v>0</v>
      </c>
      <c r="S21" s="43">
        <v>0</v>
      </c>
      <c r="T21" s="43">
        <v>0</v>
      </c>
      <c r="U21" s="43">
        <v>0</v>
      </c>
      <c r="V21" s="43">
        <v>0</v>
      </c>
      <c r="W21" s="43">
        <v>0</v>
      </c>
      <c r="X21" s="43">
        <v>-134</v>
      </c>
      <c r="Y21" s="43">
        <v>-292</v>
      </c>
      <c r="Z21" s="43">
        <v>0</v>
      </c>
      <c r="AA21" s="43">
        <v>-303</v>
      </c>
      <c r="AB21" s="43">
        <v>-303</v>
      </c>
      <c r="AC21" s="47">
        <v>-329</v>
      </c>
      <c r="AD21" s="47">
        <v>-4</v>
      </c>
      <c r="AE21" s="47">
        <v>-4</v>
      </c>
      <c r="AF21" s="47">
        <v>-4</v>
      </c>
      <c r="AG21" s="47">
        <v>-4</v>
      </c>
      <c r="AH21" s="47">
        <v>0</v>
      </c>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row>
    <row r="22" spans="1:63" x14ac:dyDescent="0.25">
      <c r="A22" s="1" t="s">
        <v>141</v>
      </c>
      <c r="B22" s="43">
        <v>0</v>
      </c>
      <c r="C22" s="43">
        <v>0</v>
      </c>
      <c r="D22" s="43">
        <v>0</v>
      </c>
      <c r="E22" s="43">
        <v>0</v>
      </c>
      <c r="F22" s="43">
        <v>0</v>
      </c>
      <c r="G22" s="43">
        <v>0</v>
      </c>
      <c r="H22" s="43">
        <v>0</v>
      </c>
      <c r="I22" s="43">
        <v>0</v>
      </c>
      <c r="J22" s="43">
        <v>0</v>
      </c>
      <c r="K22" s="43">
        <v>0</v>
      </c>
      <c r="L22" s="43">
        <v>0</v>
      </c>
      <c r="M22" s="43">
        <v>0</v>
      </c>
      <c r="N22" s="43">
        <v>0</v>
      </c>
      <c r="O22" s="43">
        <v>0</v>
      </c>
      <c r="P22" s="43">
        <v>0</v>
      </c>
      <c r="Q22" s="43">
        <v>0</v>
      </c>
      <c r="R22" s="43">
        <v>0</v>
      </c>
      <c r="S22" s="43">
        <v>-78</v>
      </c>
      <c r="T22" s="43">
        <v>-78</v>
      </c>
      <c r="U22" s="43">
        <v>-78</v>
      </c>
      <c r="V22" s="43">
        <v>0</v>
      </c>
      <c r="W22" s="43">
        <v>-176</v>
      </c>
      <c r="X22" s="43">
        <v>-176</v>
      </c>
      <c r="Y22" s="43">
        <v>-176</v>
      </c>
      <c r="Z22" s="43">
        <v>0</v>
      </c>
      <c r="AA22" s="43">
        <v>0</v>
      </c>
      <c r="AB22" s="43">
        <v>-38</v>
      </c>
      <c r="AC22" s="47">
        <v>-38</v>
      </c>
      <c r="AD22" s="47">
        <v>0</v>
      </c>
      <c r="AE22" s="47">
        <v>0</v>
      </c>
      <c r="AF22" s="47">
        <v>0</v>
      </c>
      <c r="AG22" s="47">
        <v>0</v>
      </c>
      <c r="AH22" s="47">
        <v>0</v>
      </c>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row>
    <row r="23" spans="1:63" x14ac:dyDescent="0.25">
      <c r="A23" s="1" t="s">
        <v>171</v>
      </c>
      <c r="B23" s="47">
        <v>0</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47">
        <v>0</v>
      </c>
      <c r="W23" s="47">
        <v>0</v>
      </c>
      <c r="X23" s="47">
        <v>0</v>
      </c>
      <c r="Y23" s="47">
        <v>0</v>
      </c>
      <c r="Z23" s="47">
        <v>0</v>
      </c>
      <c r="AA23" s="47">
        <v>0</v>
      </c>
      <c r="AB23" s="47">
        <v>0</v>
      </c>
      <c r="AC23" s="47">
        <v>0</v>
      </c>
      <c r="AD23" s="47">
        <v>10</v>
      </c>
      <c r="AE23" s="47">
        <v>10</v>
      </c>
      <c r="AF23" s="47">
        <v>10</v>
      </c>
      <c r="AG23" s="47">
        <v>10</v>
      </c>
      <c r="AH23" s="47">
        <v>0</v>
      </c>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row>
    <row r="24" spans="1:63" x14ac:dyDescent="0.25">
      <c r="A24" s="1" t="s">
        <v>142</v>
      </c>
      <c r="B24" s="43">
        <v>0</v>
      </c>
      <c r="C24" s="43">
        <v>0</v>
      </c>
      <c r="D24" s="43">
        <v>0</v>
      </c>
      <c r="E24" s="43">
        <v>0</v>
      </c>
      <c r="F24" s="43">
        <v>1303</v>
      </c>
      <c r="G24" s="43">
        <v>1303</v>
      </c>
      <c r="H24" s="43">
        <v>1303</v>
      </c>
      <c r="I24" s="43">
        <v>1303</v>
      </c>
      <c r="J24" s="43">
        <v>0</v>
      </c>
      <c r="K24" s="43">
        <v>0</v>
      </c>
      <c r="L24" s="43">
        <v>0</v>
      </c>
      <c r="M24" s="43">
        <v>0</v>
      </c>
      <c r="N24" s="43">
        <v>0</v>
      </c>
      <c r="O24" s="43">
        <v>0</v>
      </c>
      <c r="P24" s="43">
        <v>0</v>
      </c>
      <c r="Q24" s="43">
        <v>0</v>
      </c>
      <c r="R24" s="43">
        <v>0</v>
      </c>
      <c r="S24" s="43">
        <v>0</v>
      </c>
      <c r="T24" s="43">
        <v>0</v>
      </c>
      <c r="U24" s="43">
        <v>0</v>
      </c>
      <c r="V24" s="43">
        <v>0</v>
      </c>
      <c r="W24" s="43">
        <v>0</v>
      </c>
      <c r="X24" s="43">
        <v>0</v>
      </c>
      <c r="Y24" s="43">
        <v>0</v>
      </c>
      <c r="Z24" s="43">
        <v>0</v>
      </c>
      <c r="AA24" s="43">
        <v>0</v>
      </c>
      <c r="AB24" s="43">
        <v>0</v>
      </c>
      <c r="AC24" s="47">
        <v>0</v>
      </c>
      <c r="AD24" s="47">
        <v>0</v>
      </c>
      <c r="AE24" s="47">
        <v>0</v>
      </c>
      <c r="AF24" s="47">
        <v>0</v>
      </c>
      <c r="AG24" s="47">
        <v>0</v>
      </c>
      <c r="AH24" s="47">
        <v>0</v>
      </c>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row>
    <row r="25" spans="1:63" x14ac:dyDescent="0.25">
      <c r="A25" s="1" t="s">
        <v>143</v>
      </c>
      <c r="B25" s="40">
        <v>-11</v>
      </c>
      <c r="C25" s="40">
        <v>-19</v>
      </c>
      <c r="D25" s="40">
        <v>-19</v>
      </c>
      <c r="E25" s="40">
        <v>-5</v>
      </c>
      <c r="F25" s="40">
        <v>-6</v>
      </c>
      <c r="G25" s="40">
        <v>-35</v>
      </c>
      <c r="H25" s="40">
        <v>-23</v>
      </c>
      <c r="I25" s="40">
        <v>-9</v>
      </c>
      <c r="J25" s="40">
        <v>3</v>
      </c>
      <c r="K25" s="40">
        <v>12</v>
      </c>
      <c r="L25" s="40">
        <v>21</v>
      </c>
      <c r="M25" s="40">
        <v>28</v>
      </c>
      <c r="N25" s="40">
        <v>-1</v>
      </c>
      <c r="O25" s="40">
        <v>0</v>
      </c>
      <c r="P25" s="40">
        <v>0</v>
      </c>
      <c r="Q25" s="40">
        <v>10</v>
      </c>
      <c r="R25" s="40">
        <v>1</v>
      </c>
      <c r="S25" s="40">
        <v>-39</v>
      </c>
      <c r="T25" s="40">
        <v>-76</v>
      </c>
      <c r="U25" s="40">
        <v>21</v>
      </c>
      <c r="V25" s="40">
        <v>14</v>
      </c>
      <c r="W25" s="40">
        <v>33</v>
      </c>
      <c r="X25" s="40">
        <v>22</v>
      </c>
      <c r="Y25" s="40">
        <v>79</v>
      </c>
      <c r="Z25" s="40">
        <v>3</v>
      </c>
      <c r="AA25" s="40">
        <v>54</v>
      </c>
      <c r="AB25" s="40">
        <v>69</v>
      </c>
      <c r="AC25" s="47">
        <v>76</v>
      </c>
      <c r="AD25" s="47">
        <v>1</v>
      </c>
      <c r="AE25" s="47">
        <v>13</v>
      </c>
      <c r="AF25" s="47">
        <v>14</v>
      </c>
      <c r="AG25" s="47">
        <v>26</v>
      </c>
      <c r="AH25" s="47">
        <v>33</v>
      </c>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row>
    <row r="26" spans="1:63" x14ac:dyDescent="0.25">
      <c r="A26" s="59" t="s">
        <v>144</v>
      </c>
      <c r="B26" s="78">
        <v>-214</v>
      </c>
      <c r="C26" s="78">
        <v>-508</v>
      </c>
      <c r="D26" s="78">
        <v>-802</v>
      </c>
      <c r="E26" s="78">
        <v>-1128</v>
      </c>
      <c r="F26" s="78">
        <v>-3153</v>
      </c>
      <c r="G26" s="78">
        <v>-3587</v>
      </c>
      <c r="H26" s="78">
        <v>-3885</v>
      </c>
      <c r="I26" s="78">
        <v>-4671</v>
      </c>
      <c r="J26" s="78">
        <v>-186</v>
      </c>
      <c r="K26" s="78">
        <v>-723</v>
      </c>
      <c r="L26" s="78">
        <v>-1478</v>
      </c>
      <c r="M26" s="78">
        <v>-2285</v>
      </c>
      <c r="N26" s="78">
        <v>-562</v>
      </c>
      <c r="O26" s="78">
        <v>-1981</v>
      </c>
      <c r="P26" s="78">
        <v>-2549</v>
      </c>
      <c r="Q26" s="78">
        <v>-3262</v>
      </c>
      <c r="R26" s="78">
        <v>-615</v>
      </c>
      <c r="S26" s="78">
        <v>-1244</v>
      </c>
      <c r="T26" s="78">
        <v>-2179</v>
      </c>
      <c r="U26" s="78">
        <v>-3185</v>
      </c>
      <c r="V26" s="78">
        <v>-981</v>
      </c>
      <c r="W26" s="78">
        <v>-1996</v>
      </c>
      <c r="X26" s="78">
        <v>-2976</v>
      </c>
      <c r="Y26" s="78">
        <v>-4404</v>
      </c>
      <c r="Z26" s="78">
        <v>-1221</v>
      </c>
      <c r="AA26" s="78">
        <v>-2885</v>
      </c>
      <c r="AB26" s="78">
        <v>-4302</v>
      </c>
      <c r="AC26" s="78">
        <v>-5299</v>
      </c>
      <c r="AD26" s="78">
        <v>-1045</v>
      </c>
      <c r="AE26" s="78">
        <v>-1752</v>
      </c>
      <c r="AF26" s="78">
        <v>-2306</v>
      </c>
      <c r="AG26" s="78">
        <v>-3303</v>
      </c>
      <c r="AH26" s="78">
        <v>-606</v>
      </c>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row>
    <row r="27" spans="1:63" x14ac:dyDescent="0.25">
      <c r="A27" s="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row>
    <row r="28" spans="1:63" x14ac:dyDescent="0.25">
      <c r="A28" s="1" t="s">
        <v>145</v>
      </c>
      <c r="B28" s="42">
        <v>-3</v>
      </c>
      <c r="C28" s="42">
        <v>-12</v>
      </c>
      <c r="D28" s="42">
        <v>-12</v>
      </c>
      <c r="E28" s="42">
        <v>-26</v>
      </c>
      <c r="F28" s="42">
        <v>0</v>
      </c>
      <c r="G28" s="42">
        <v>-10</v>
      </c>
      <c r="H28" s="42">
        <v>-10</v>
      </c>
      <c r="I28" s="42">
        <v>-33</v>
      </c>
      <c r="J28" s="42">
        <v>-24</v>
      </c>
      <c r="K28" s="42">
        <v>-34</v>
      </c>
      <c r="L28" s="42">
        <v>-34</v>
      </c>
      <c r="M28" s="42">
        <v>-49</v>
      </c>
      <c r="N28" s="42">
        <v>0</v>
      </c>
      <c r="O28" s="42">
        <v>-17</v>
      </c>
      <c r="P28" s="42">
        <v>-17</v>
      </c>
      <c r="Q28" s="42">
        <v>-29</v>
      </c>
      <c r="R28" s="42">
        <v>-14</v>
      </c>
      <c r="S28" s="42">
        <v>-42</v>
      </c>
      <c r="T28" s="42">
        <v>-42</v>
      </c>
      <c r="U28" s="42">
        <v>-58</v>
      </c>
      <c r="V28" s="42">
        <v>0</v>
      </c>
      <c r="W28" s="42">
        <v>0</v>
      </c>
      <c r="X28" s="42">
        <v>-38</v>
      </c>
      <c r="Y28" s="42">
        <v>-37.930456999999997</v>
      </c>
      <c r="Z28" s="42">
        <v>-21</v>
      </c>
      <c r="AA28" s="42">
        <v>-52</v>
      </c>
      <c r="AB28" s="42">
        <v>-80</v>
      </c>
      <c r="AC28" s="42">
        <v>-104</v>
      </c>
      <c r="AD28" s="42">
        <v>0</v>
      </c>
      <c r="AE28" s="47">
        <v>-36</v>
      </c>
      <c r="AF28" s="47">
        <v>-55</v>
      </c>
      <c r="AG28" s="47">
        <v>-123</v>
      </c>
      <c r="AH28" s="42">
        <v>0</v>
      </c>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row>
    <row r="29" spans="1:63" x14ac:dyDescent="0.25">
      <c r="A29" s="1" t="s">
        <v>146</v>
      </c>
      <c r="B29" s="38">
        <v>0</v>
      </c>
      <c r="C29" s="38">
        <v>0</v>
      </c>
      <c r="D29" s="38">
        <v>0</v>
      </c>
      <c r="E29" s="38">
        <v>-144</v>
      </c>
      <c r="F29" s="38">
        <v>0</v>
      </c>
      <c r="G29" s="38">
        <v>0</v>
      </c>
      <c r="H29" s="38">
        <v>0</v>
      </c>
      <c r="I29" s="38">
        <v>0</v>
      </c>
      <c r="J29" s="38">
        <v>0</v>
      </c>
      <c r="K29" s="38">
        <v>-1511</v>
      </c>
      <c r="L29" s="38">
        <v>-1511</v>
      </c>
      <c r="M29" s="38">
        <v>-1511</v>
      </c>
      <c r="N29" s="38">
        <v>0</v>
      </c>
      <c r="O29" s="38">
        <v>-349</v>
      </c>
      <c r="P29" s="38">
        <v>-349</v>
      </c>
      <c r="Q29" s="38">
        <v>-349</v>
      </c>
      <c r="R29" s="38">
        <v>0</v>
      </c>
      <c r="S29" s="38">
        <v>-96</v>
      </c>
      <c r="T29" s="38">
        <v>-96</v>
      </c>
      <c r="U29" s="38">
        <v>-96</v>
      </c>
      <c r="V29" s="38">
        <v>0</v>
      </c>
      <c r="W29" s="38">
        <v>-1900</v>
      </c>
      <c r="X29" s="38">
        <v>-1900</v>
      </c>
      <c r="Y29" s="38">
        <v>-1900.3072259999999</v>
      </c>
      <c r="Z29" s="38">
        <v>0</v>
      </c>
      <c r="AA29" s="38">
        <v>-3815</v>
      </c>
      <c r="AB29" s="38">
        <v>-3815</v>
      </c>
      <c r="AC29" s="38">
        <v>-3815</v>
      </c>
      <c r="AD29" s="38">
        <v>0</v>
      </c>
      <c r="AE29" s="47">
        <v>0</v>
      </c>
      <c r="AF29" s="47">
        <v>0</v>
      </c>
      <c r="AG29" s="47">
        <v>0</v>
      </c>
      <c r="AH29" s="38">
        <v>0</v>
      </c>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row>
    <row r="30" spans="1:63" x14ac:dyDescent="0.25">
      <c r="A30" s="1" t="s">
        <v>147</v>
      </c>
      <c r="B30" s="42">
        <v>0</v>
      </c>
      <c r="C30" s="42">
        <v>0</v>
      </c>
      <c r="D30" s="42">
        <v>0</v>
      </c>
      <c r="E30" s="42">
        <v>0</v>
      </c>
      <c r="F30" s="42">
        <v>5171</v>
      </c>
      <c r="G30" s="42">
        <v>5171</v>
      </c>
      <c r="H30" s="42">
        <v>5171</v>
      </c>
      <c r="I30" s="42">
        <v>5171</v>
      </c>
      <c r="J30" s="42">
        <v>0</v>
      </c>
      <c r="K30" s="42">
        <v>0</v>
      </c>
      <c r="L30" s="42">
        <v>0</v>
      </c>
      <c r="M30" s="42">
        <v>0</v>
      </c>
      <c r="N30" s="42">
        <v>0</v>
      </c>
      <c r="O30" s="42">
        <v>0</v>
      </c>
      <c r="P30" s="42">
        <v>0</v>
      </c>
      <c r="Q30" s="42">
        <v>0</v>
      </c>
      <c r="R30" s="42">
        <v>39</v>
      </c>
      <c r="S30" s="42">
        <v>1901</v>
      </c>
      <c r="T30" s="42">
        <v>1901</v>
      </c>
      <c r="U30" s="42">
        <v>1900</v>
      </c>
      <c r="V30" s="42">
        <v>0</v>
      </c>
      <c r="W30" s="42">
        <v>0</v>
      </c>
      <c r="X30" s="42">
        <v>0</v>
      </c>
      <c r="Y30" s="42">
        <v>0</v>
      </c>
      <c r="Z30" s="42">
        <v>0</v>
      </c>
      <c r="AA30" s="42">
        <v>0</v>
      </c>
      <c r="AB30" s="42">
        <v>0</v>
      </c>
      <c r="AC30" s="42">
        <v>0</v>
      </c>
      <c r="AD30" s="42">
        <v>0</v>
      </c>
      <c r="AE30" s="47">
        <v>0</v>
      </c>
      <c r="AF30" s="47">
        <v>0</v>
      </c>
      <c r="AG30" s="47">
        <v>0</v>
      </c>
      <c r="AH30" s="42">
        <v>0</v>
      </c>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row>
    <row r="31" spans="1:63" x14ac:dyDescent="0.25">
      <c r="A31" s="1" t="s">
        <v>148</v>
      </c>
      <c r="B31" s="42">
        <v>0</v>
      </c>
      <c r="C31" s="42">
        <v>0</v>
      </c>
      <c r="D31" s="42">
        <v>0</v>
      </c>
      <c r="E31" s="42">
        <v>0</v>
      </c>
      <c r="F31" s="42">
        <v>0</v>
      </c>
      <c r="G31" s="42">
        <v>0</v>
      </c>
      <c r="H31" s="42">
        <v>0</v>
      </c>
      <c r="I31" s="42">
        <v>0</v>
      </c>
      <c r="J31" s="42">
        <v>0</v>
      </c>
      <c r="K31" s="42">
        <v>0</v>
      </c>
      <c r="L31" s="42">
        <v>0</v>
      </c>
      <c r="M31" s="42">
        <v>0</v>
      </c>
      <c r="N31" s="42">
        <v>0</v>
      </c>
      <c r="O31" s="42">
        <v>0</v>
      </c>
      <c r="P31" s="42">
        <v>0</v>
      </c>
      <c r="Q31" s="42">
        <v>0</v>
      </c>
      <c r="R31" s="42">
        <v>-36</v>
      </c>
      <c r="S31" s="42">
        <v>-28</v>
      </c>
      <c r="T31" s="42">
        <v>-301</v>
      </c>
      <c r="U31" s="42">
        <v>-278</v>
      </c>
      <c r="V31" s="42">
        <v>8</v>
      </c>
      <c r="W31" s="42">
        <v>20</v>
      </c>
      <c r="X31" s="42">
        <v>-64</v>
      </c>
      <c r="Y31" s="42">
        <v>-38</v>
      </c>
      <c r="Z31" s="42">
        <v>35</v>
      </c>
      <c r="AA31" s="42">
        <v>35</v>
      </c>
      <c r="AB31" s="42">
        <v>-8</v>
      </c>
      <c r="AC31" s="42">
        <v>-8</v>
      </c>
      <c r="AD31" s="42">
        <v>1</v>
      </c>
      <c r="AE31" s="47">
        <v>2</v>
      </c>
      <c r="AF31" s="47">
        <v>5</v>
      </c>
      <c r="AG31" s="47">
        <v>5</v>
      </c>
      <c r="AH31" s="42">
        <v>1</v>
      </c>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row>
    <row r="32" spans="1:63" ht="15.75" x14ac:dyDescent="0.25">
      <c r="A32" s="1" t="s">
        <v>181</v>
      </c>
      <c r="B32" s="42">
        <v>45</v>
      </c>
      <c r="C32" s="42">
        <v>124</v>
      </c>
      <c r="D32" s="42">
        <v>186</v>
      </c>
      <c r="E32" s="42">
        <v>285</v>
      </c>
      <c r="F32" s="42">
        <v>-250</v>
      </c>
      <c r="G32" s="42">
        <v>-84</v>
      </c>
      <c r="H32" s="42">
        <v>-522</v>
      </c>
      <c r="I32" s="42">
        <v>-445</v>
      </c>
      <c r="J32" s="42">
        <v>-325</v>
      </c>
      <c r="K32" s="42">
        <v>-372</v>
      </c>
      <c r="L32" s="42">
        <v>-345</v>
      </c>
      <c r="M32" s="42">
        <v>-556</v>
      </c>
      <c r="N32" s="42">
        <v>91</v>
      </c>
      <c r="O32" s="42">
        <v>271</v>
      </c>
      <c r="P32" s="42">
        <v>200</v>
      </c>
      <c r="Q32" s="42">
        <v>113</v>
      </c>
      <c r="R32" s="42">
        <v>99</v>
      </c>
      <c r="S32" s="42">
        <v>136</v>
      </c>
      <c r="T32" s="42">
        <v>88</v>
      </c>
      <c r="U32" s="42">
        <v>709</v>
      </c>
      <c r="V32" s="42">
        <v>164</v>
      </c>
      <c r="W32" s="42">
        <v>-372</v>
      </c>
      <c r="X32" s="42">
        <v>-391</v>
      </c>
      <c r="Y32" s="42">
        <v>-218</v>
      </c>
      <c r="Z32" s="42"/>
      <c r="AA32" s="42"/>
      <c r="AB32" s="42"/>
      <c r="AC32" s="42"/>
      <c r="AD32" s="42"/>
      <c r="AE32" s="47"/>
      <c r="AF32" s="47"/>
      <c r="AG32" s="47"/>
      <c r="AH32" s="42">
        <v>0</v>
      </c>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row>
    <row r="33" spans="1:63" x14ac:dyDescent="0.25">
      <c r="A33" s="1" t="s">
        <v>149</v>
      </c>
      <c r="B33" s="42"/>
      <c r="C33" s="42"/>
      <c r="D33" s="42"/>
      <c r="E33" s="42"/>
      <c r="F33" s="42"/>
      <c r="G33" s="42"/>
      <c r="H33" s="42"/>
      <c r="I33" s="42"/>
      <c r="J33" s="42">
        <v>-16</v>
      </c>
      <c r="K33" s="42">
        <v>-34</v>
      </c>
      <c r="L33" s="42">
        <v>-53</v>
      </c>
      <c r="M33" s="42">
        <v>-78</v>
      </c>
      <c r="N33" s="42">
        <v>-27</v>
      </c>
      <c r="O33" s="42">
        <v>-52</v>
      </c>
      <c r="P33" s="42">
        <v>-77</v>
      </c>
      <c r="Q33" s="42">
        <v>-104</v>
      </c>
      <c r="R33" s="42">
        <v>-32</v>
      </c>
      <c r="S33" s="42">
        <v>0</v>
      </c>
      <c r="T33" s="42">
        <v>-87</v>
      </c>
      <c r="U33" s="42">
        <v>-118</v>
      </c>
      <c r="V33" s="42">
        <v>-24</v>
      </c>
      <c r="W33" s="42">
        <v>-58</v>
      </c>
      <c r="X33" s="42">
        <v>-84</v>
      </c>
      <c r="Y33" s="42">
        <v>-116</v>
      </c>
      <c r="Z33" s="42">
        <v>-30</v>
      </c>
      <c r="AA33" s="42">
        <v>-62</v>
      </c>
      <c r="AB33" s="42">
        <v>-112</v>
      </c>
      <c r="AC33" s="42">
        <v>-209</v>
      </c>
      <c r="AD33" s="42">
        <v>-30</v>
      </c>
      <c r="AE33" s="47">
        <v>-66</v>
      </c>
      <c r="AF33" s="47">
        <v>-104</v>
      </c>
      <c r="AG33" s="47">
        <v>-143</v>
      </c>
      <c r="AH33" s="42">
        <v>-38</v>
      </c>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row>
    <row r="34" spans="1:63" x14ac:dyDescent="0.25">
      <c r="A34" s="1" t="s">
        <v>150</v>
      </c>
      <c r="B34" s="42">
        <v>183</v>
      </c>
      <c r="C34" s="42">
        <v>323</v>
      </c>
      <c r="D34" s="42">
        <v>0</v>
      </c>
      <c r="E34" s="42">
        <v>0</v>
      </c>
      <c r="F34" s="42">
        <v>0</v>
      </c>
      <c r="G34" s="42">
        <v>0</v>
      </c>
      <c r="H34" s="42">
        <v>0</v>
      </c>
      <c r="I34" s="42">
        <v>0</v>
      </c>
      <c r="J34" s="42">
        <v>0</v>
      </c>
      <c r="K34" s="42">
        <v>0</v>
      </c>
      <c r="L34" s="42">
        <v>0</v>
      </c>
      <c r="M34" s="42">
        <v>0</v>
      </c>
      <c r="N34" s="42">
        <v>0</v>
      </c>
      <c r="O34" s="42">
        <v>0</v>
      </c>
      <c r="P34" s="42"/>
      <c r="Q34" s="42"/>
      <c r="R34" s="42">
        <v>0</v>
      </c>
      <c r="S34" s="42">
        <v>0</v>
      </c>
      <c r="T34" s="42">
        <v>0</v>
      </c>
      <c r="U34" s="42">
        <v>0</v>
      </c>
      <c r="V34" s="42">
        <v>0</v>
      </c>
      <c r="W34" s="42">
        <v>0</v>
      </c>
      <c r="X34" s="42">
        <v>0</v>
      </c>
      <c r="Y34" s="42">
        <v>0</v>
      </c>
      <c r="Z34" s="42">
        <v>0</v>
      </c>
      <c r="AA34" s="42">
        <v>0</v>
      </c>
      <c r="AB34" s="42">
        <v>0</v>
      </c>
      <c r="AC34" s="42">
        <v>0</v>
      </c>
      <c r="AD34" s="42">
        <v>0</v>
      </c>
      <c r="AE34" s="47">
        <v>0</v>
      </c>
      <c r="AF34" s="47">
        <v>0</v>
      </c>
      <c r="AG34" s="47">
        <v>0</v>
      </c>
      <c r="AH34" s="42">
        <v>0</v>
      </c>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row>
    <row r="35" spans="1:63" x14ac:dyDescent="0.25">
      <c r="A35" s="1" t="s">
        <v>151</v>
      </c>
      <c r="B35" s="42">
        <v>4</v>
      </c>
      <c r="C35" s="42">
        <v>48</v>
      </c>
      <c r="D35" s="42">
        <v>51</v>
      </c>
      <c r="E35" s="42">
        <v>60</v>
      </c>
      <c r="F35" s="42">
        <v>3831</v>
      </c>
      <c r="G35" s="42">
        <v>3996</v>
      </c>
      <c r="H35" s="42">
        <v>3996</v>
      </c>
      <c r="I35" s="42">
        <v>6643</v>
      </c>
      <c r="J35" s="42">
        <v>1296</v>
      </c>
      <c r="K35" s="42">
        <v>1743</v>
      </c>
      <c r="L35" s="42">
        <v>1830</v>
      </c>
      <c r="M35" s="42">
        <v>2082</v>
      </c>
      <c r="N35" s="42">
        <v>426</v>
      </c>
      <c r="O35" s="42">
        <v>1618</v>
      </c>
      <c r="P35" s="42">
        <v>1619</v>
      </c>
      <c r="Q35" s="42">
        <v>1636</v>
      </c>
      <c r="R35" s="42">
        <v>1544</v>
      </c>
      <c r="S35" s="42">
        <v>1926</v>
      </c>
      <c r="T35" s="42">
        <v>3176</v>
      </c>
      <c r="U35" s="42">
        <v>3177</v>
      </c>
      <c r="V35" s="42">
        <v>282</v>
      </c>
      <c r="W35" s="42">
        <v>5438</v>
      </c>
      <c r="X35" s="42">
        <v>5732</v>
      </c>
      <c r="Y35" s="42">
        <v>6648</v>
      </c>
      <c r="Z35" s="42">
        <v>1886</v>
      </c>
      <c r="AA35" s="42">
        <v>1895</v>
      </c>
      <c r="AB35" s="42">
        <v>3812</v>
      </c>
      <c r="AC35" s="42">
        <v>3911</v>
      </c>
      <c r="AD35" s="42">
        <v>368</v>
      </c>
      <c r="AE35" s="47">
        <v>695</v>
      </c>
      <c r="AF35" s="47">
        <v>2195</v>
      </c>
      <c r="AG35" s="47">
        <v>2470</v>
      </c>
      <c r="AH35" s="42">
        <v>223</v>
      </c>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row>
    <row r="36" spans="1:63" x14ac:dyDescent="0.25">
      <c r="A36" s="1" t="s">
        <v>152</v>
      </c>
      <c r="B36" s="42">
        <v>-127</v>
      </c>
      <c r="C36" s="42">
        <v>-50</v>
      </c>
      <c r="D36" s="42">
        <v>-127</v>
      </c>
      <c r="E36" s="42">
        <v>-30</v>
      </c>
      <c r="F36" s="42">
        <v>-241</v>
      </c>
      <c r="G36" s="42">
        <v>-241</v>
      </c>
      <c r="H36" s="42">
        <v>-241</v>
      </c>
      <c r="I36" s="42">
        <v>-241</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2">
        <v>0</v>
      </c>
      <c r="AD36" s="42">
        <v>0</v>
      </c>
      <c r="AE36" s="47">
        <v>0</v>
      </c>
      <c r="AF36" s="47">
        <v>0</v>
      </c>
      <c r="AG36" s="47">
        <v>0</v>
      </c>
      <c r="AH36" s="42">
        <v>0</v>
      </c>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row>
    <row r="37" spans="1:63" x14ac:dyDescent="0.25">
      <c r="A37" s="1" t="s">
        <v>153</v>
      </c>
      <c r="B37" s="38">
        <v>-138</v>
      </c>
      <c r="C37" s="38">
        <v>-169</v>
      </c>
      <c r="D37" s="38">
        <v>-449</v>
      </c>
      <c r="E37" s="38">
        <v>-859</v>
      </c>
      <c r="F37" s="38">
        <v>-3146</v>
      </c>
      <c r="G37" s="38">
        <v>-4584</v>
      </c>
      <c r="H37" s="38">
        <v>-5113</v>
      </c>
      <c r="I37" s="38">
        <v>-5586</v>
      </c>
      <c r="J37" s="38">
        <v>-1039</v>
      </c>
      <c r="K37" s="38">
        <v>-1434</v>
      </c>
      <c r="L37" s="38">
        <v>-1606</v>
      </c>
      <c r="M37" s="38">
        <v>-2074</v>
      </c>
      <c r="N37" s="38">
        <v>-624</v>
      </c>
      <c r="O37" s="38">
        <v>-1051</v>
      </c>
      <c r="P37" s="38">
        <v>-1358</v>
      </c>
      <c r="Q37" s="38">
        <v>-1433</v>
      </c>
      <c r="R37" s="38">
        <v>-685</v>
      </c>
      <c r="S37" s="38">
        <v>-1488</v>
      </c>
      <c r="T37" s="38">
        <v>-1882</v>
      </c>
      <c r="U37" s="38">
        <v>-3180</v>
      </c>
      <c r="V37" s="38">
        <v>-849</v>
      </c>
      <c r="W37" s="38">
        <v>-5521</v>
      </c>
      <c r="X37" s="38">
        <v>-5526</v>
      </c>
      <c r="Y37" s="38">
        <v>-7237</v>
      </c>
      <c r="Z37" s="42">
        <v>-11</v>
      </c>
      <c r="AA37" s="42">
        <v>-51</v>
      </c>
      <c r="AB37" s="42">
        <v>-176</v>
      </c>
      <c r="AC37" s="42">
        <v>-262</v>
      </c>
      <c r="AD37" s="42">
        <v>-649</v>
      </c>
      <c r="AE37" s="47">
        <v>-879</v>
      </c>
      <c r="AF37" s="47">
        <v>-1027</v>
      </c>
      <c r="AG37" s="47">
        <v>-1474</v>
      </c>
      <c r="AH37" s="42">
        <v>-752</v>
      </c>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row>
    <row r="38" spans="1:63" x14ac:dyDescent="0.25">
      <c r="A38" s="59" t="s">
        <v>154</v>
      </c>
      <c r="B38" s="78">
        <v>-37</v>
      </c>
      <c r="C38" s="78">
        <v>263</v>
      </c>
      <c r="D38" s="78">
        <v>-350</v>
      </c>
      <c r="E38" s="78">
        <v>-714</v>
      </c>
      <c r="F38" s="78">
        <v>5364</v>
      </c>
      <c r="G38" s="78">
        <v>4247</v>
      </c>
      <c r="H38" s="78">
        <v>3280</v>
      </c>
      <c r="I38" s="78">
        <v>5509</v>
      </c>
      <c r="J38" s="78">
        <v>-108</v>
      </c>
      <c r="K38" s="78">
        <v>-1642</v>
      </c>
      <c r="L38" s="78">
        <v>-1719</v>
      </c>
      <c r="M38" s="78">
        <v>-2187</v>
      </c>
      <c r="N38" s="78">
        <v>-134</v>
      </c>
      <c r="O38" s="78">
        <v>421</v>
      </c>
      <c r="P38" s="78">
        <v>18</v>
      </c>
      <c r="Q38" s="78">
        <v>-166</v>
      </c>
      <c r="R38" s="78">
        <v>916</v>
      </c>
      <c r="S38" s="78">
        <v>2255</v>
      </c>
      <c r="T38" s="78">
        <v>2757</v>
      </c>
      <c r="U38" s="78">
        <v>2056</v>
      </c>
      <c r="V38" s="78">
        <v>-419</v>
      </c>
      <c r="W38" s="78">
        <v>-2394</v>
      </c>
      <c r="X38" s="78">
        <v>-2272</v>
      </c>
      <c r="Y38" s="78">
        <v>-2899</v>
      </c>
      <c r="Z38" s="78">
        <v>1859</v>
      </c>
      <c r="AA38" s="78">
        <v>-2050</v>
      </c>
      <c r="AB38" s="78">
        <v>-379</v>
      </c>
      <c r="AC38" s="78">
        <v>-487</v>
      </c>
      <c r="AD38" s="78">
        <v>-310</v>
      </c>
      <c r="AE38" s="78">
        <v>-284</v>
      </c>
      <c r="AF38" s="78">
        <v>1015</v>
      </c>
      <c r="AG38" s="78">
        <v>737</v>
      </c>
      <c r="AH38" s="78">
        <v>-566</v>
      </c>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row>
    <row r="39" spans="1:63" x14ac:dyDescent="0.25">
      <c r="A39" s="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row>
    <row r="40" spans="1:63" x14ac:dyDescent="0.25">
      <c r="A40" s="3" t="s">
        <v>155</v>
      </c>
      <c r="B40" s="38">
        <v>50</v>
      </c>
      <c r="C40" s="38">
        <v>364</v>
      </c>
      <c r="D40" s="38">
        <v>270</v>
      </c>
      <c r="E40" s="38">
        <v>414</v>
      </c>
      <c r="F40" s="38">
        <v>2902</v>
      </c>
      <c r="G40" s="38">
        <v>2597</v>
      </c>
      <c r="H40" s="38">
        <v>2174</v>
      </c>
      <c r="I40" s="38">
        <v>5298</v>
      </c>
      <c r="J40" s="38">
        <v>-262</v>
      </c>
      <c r="K40" s="38">
        <v>-1711</v>
      </c>
      <c r="L40" s="38">
        <v>-2074</v>
      </c>
      <c r="M40" s="38">
        <v>-2633</v>
      </c>
      <c r="N40" s="38">
        <v>24</v>
      </c>
      <c r="O40" s="38">
        <v>-717</v>
      </c>
      <c r="P40" s="38">
        <v>-1414</v>
      </c>
      <c r="Q40" s="38">
        <v>-1317</v>
      </c>
      <c r="R40" s="38">
        <v>1047</v>
      </c>
      <c r="S40" s="38">
        <v>2812</v>
      </c>
      <c r="T40" s="38">
        <v>3962</v>
      </c>
      <c r="U40" s="38">
        <v>3784</v>
      </c>
      <c r="V40" s="38">
        <v>1110</v>
      </c>
      <c r="W40" s="38">
        <v>688</v>
      </c>
      <c r="X40" s="38">
        <v>2211</v>
      </c>
      <c r="Y40" s="38">
        <v>2011</v>
      </c>
      <c r="Z40" s="38">
        <v>1571</v>
      </c>
      <c r="AA40" s="38">
        <v>-2967</v>
      </c>
      <c r="AB40" s="38">
        <v>-1576</v>
      </c>
      <c r="AC40" s="47">
        <v>-3017</v>
      </c>
      <c r="AD40" s="47">
        <v>-720</v>
      </c>
      <c r="AE40" s="47">
        <v>-1007</v>
      </c>
      <c r="AF40" s="47">
        <v>9</v>
      </c>
      <c r="AG40" s="47">
        <v>-536</v>
      </c>
      <c r="AH40" s="47">
        <v>-1400</v>
      </c>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row>
    <row r="41" spans="1:63" x14ac:dyDescent="0.25">
      <c r="A41" s="3"/>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row>
    <row r="42" spans="1:63" x14ac:dyDescent="0.25">
      <c r="A42" s="1" t="s">
        <v>156</v>
      </c>
      <c r="B42" s="42">
        <v>12</v>
      </c>
      <c r="C42" s="42">
        <v>13</v>
      </c>
      <c r="D42" s="42">
        <v>-44</v>
      </c>
      <c r="E42" s="42">
        <v>17</v>
      </c>
      <c r="F42" s="42">
        <v>-32</v>
      </c>
      <c r="G42" s="42">
        <v>-42</v>
      </c>
      <c r="H42" s="42">
        <v>-67</v>
      </c>
      <c r="I42" s="42">
        <v>33</v>
      </c>
      <c r="J42" s="42">
        <v>12</v>
      </c>
      <c r="K42" s="42">
        <v>-6</v>
      </c>
      <c r="L42" s="42">
        <v>63</v>
      </c>
      <c r="M42" s="42">
        <v>47</v>
      </c>
      <c r="N42" s="42">
        <v>224</v>
      </c>
      <c r="O42" s="42">
        <v>121</v>
      </c>
      <c r="P42" s="42">
        <v>115</v>
      </c>
      <c r="Q42" s="42">
        <v>-24</v>
      </c>
      <c r="R42" s="42">
        <v>-19</v>
      </c>
      <c r="S42" s="42">
        <v>32</v>
      </c>
      <c r="T42" s="42">
        <v>60</v>
      </c>
      <c r="U42" s="42">
        <v>101</v>
      </c>
      <c r="V42" s="42">
        <v>-22</v>
      </c>
      <c r="W42" s="42">
        <v>328</v>
      </c>
      <c r="X42" s="42">
        <v>499</v>
      </c>
      <c r="Y42" s="42">
        <v>205</v>
      </c>
      <c r="Z42" s="42">
        <v>312</v>
      </c>
      <c r="AA42" s="42">
        <v>321</v>
      </c>
      <c r="AB42" s="42">
        <v>226</v>
      </c>
      <c r="AC42" s="47">
        <v>129</v>
      </c>
      <c r="AD42" s="47">
        <v>201</v>
      </c>
      <c r="AE42" s="47">
        <v>82</v>
      </c>
      <c r="AF42" s="47">
        <v>144</v>
      </c>
      <c r="AG42" s="47">
        <v>238</v>
      </c>
      <c r="AH42" s="47">
        <v>-242</v>
      </c>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row>
    <row r="43" spans="1:63" x14ac:dyDescent="0.25">
      <c r="A43" s="1"/>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row>
    <row r="44" spans="1:63" x14ac:dyDescent="0.25">
      <c r="A44" s="8" t="s">
        <v>157</v>
      </c>
      <c r="B44" s="44">
        <v>1320</v>
      </c>
      <c r="C44" s="44">
        <v>1320</v>
      </c>
      <c r="D44" s="44">
        <v>1320</v>
      </c>
      <c r="E44" s="44">
        <v>1320</v>
      </c>
      <c r="F44" s="44">
        <v>1751</v>
      </c>
      <c r="G44" s="44">
        <v>1751</v>
      </c>
      <c r="H44" s="44">
        <v>1751</v>
      </c>
      <c r="I44" s="44">
        <v>1751</v>
      </c>
      <c r="J44" s="44">
        <v>7082</v>
      </c>
      <c r="K44" s="44">
        <f>J44</f>
        <v>7082</v>
      </c>
      <c r="L44" s="44">
        <f>K44</f>
        <v>7082</v>
      </c>
      <c r="M44" s="44">
        <v>7082</v>
      </c>
      <c r="N44" s="44">
        <v>4496</v>
      </c>
      <c r="O44" s="44">
        <v>4495.7644057562648</v>
      </c>
      <c r="P44" s="44">
        <v>4495.7644057562648</v>
      </c>
      <c r="Q44" s="44">
        <v>4495.7644057562648</v>
      </c>
      <c r="R44" s="44">
        <v>3154</v>
      </c>
      <c r="S44" s="44">
        <v>4496</v>
      </c>
      <c r="T44" s="44">
        <v>3154</v>
      </c>
      <c r="U44" s="44">
        <v>3154</v>
      </c>
      <c r="V44" s="44">
        <v>7040</v>
      </c>
      <c r="W44" s="44">
        <v>7040</v>
      </c>
      <c r="X44" s="44">
        <v>7040</v>
      </c>
      <c r="Y44" s="44">
        <v>7039.7189630543144</v>
      </c>
      <c r="Z44" s="44">
        <v>9255</v>
      </c>
      <c r="AA44" s="44">
        <v>9255</v>
      </c>
      <c r="AB44" s="44">
        <v>9255</v>
      </c>
      <c r="AC44" s="44">
        <v>9255</v>
      </c>
      <c r="AD44" s="44">
        <v>6367</v>
      </c>
      <c r="AE44" s="44">
        <v>6367</v>
      </c>
      <c r="AF44" s="44">
        <v>6367</v>
      </c>
      <c r="AG44" s="44">
        <v>6367</v>
      </c>
      <c r="AH44" s="44">
        <v>6070</v>
      </c>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row>
    <row r="45" spans="1:63" x14ac:dyDescent="0.25">
      <c r="A45" s="59" t="s">
        <v>158</v>
      </c>
      <c r="B45" s="78">
        <v>1382</v>
      </c>
      <c r="C45" s="78">
        <v>1697</v>
      </c>
      <c r="D45" s="78">
        <v>1546</v>
      </c>
      <c r="E45" s="78">
        <v>1751</v>
      </c>
      <c r="F45" s="78">
        <v>4621</v>
      </c>
      <c r="G45" s="78">
        <v>4306</v>
      </c>
      <c r="H45" s="78">
        <v>3858</v>
      </c>
      <c r="I45" s="78">
        <v>7082</v>
      </c>
      <c r="J45" s="78">
        <v>6832</v>
      </c>
      <c r="K45" s="78">
        <v>5365</v>
      </c>
      <c r="L45" s="78">
        <v>5071</v>
      </c>
      <c r="M45" s="78">
        <v>4496</v>
      </c>
      <c r="N45" s="78">
        <v>4744</v>
      </c>
      <c r="O45" s="78">
        <v>3900.1907192743947</v>
      </c>
      <c r="P45" s="78">
        <v>3197</v>
      </c>
      <c r="Q45" s="78">
        <v>3154</v>
      </c>
      <c r="R45" s="78">
        <v>4183</v>
      </c>
      <c r="S45" s="78">
        <v>4744</v>
      </c>
      <c r="T45" s="78">
        <v>7176</v>
      </c>
      <c r="U45" s="78">
        <v>7040</v>
      </c>
      <c r="V45" s="78">
        <v>8127</v>
      </c>
      <c r="W45" s="78">
        <v>8055</v>
      </c>
      <c r="X45" s="78">
        <v>9750</v>
      </c>
      <c r="Y45" s="78">
        <v>9255</v>
      </c>
      <c r="Z45" s="78">
        <v>11138</v>
      </c>
      <c r="AA45" s="78">
        <v>6609</v>
      </c>
      <c r="AB45" s="78">
        <v>7905</v>
      </c>
      <c r="AC45" s="78">
        <v>6367</v>
      </c>
      <c r="AD45" s="78">
        <v>5849</v>
      </c>
      <c r="AE45" s="78">
        <v>5442</v>
      </c>
      <c r="AF45" s="78">
        <v>6521</v>
      </c>
      <c r="AG45" s="78">
        <v>6070</v>
      </c>
      <c r="AH45" s="78">
        <v>4427</v>
      </c>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row>
    <row r="46" spans="1:63" ht="15" customHeight="1" x14ac:dyDescent="0.25">
      <c r="A46" s="91" t="s">
        <v>180</v>
      </c>
      <c r="B46" s="91"/>
      <c r="C46" s="91"/>
      <c r="D46" s="91"/>
      <c r="E46" s="91"/>
      <c r="F46" s="91"/>
      <c r="G46" s="91"/>
      <c r="H46" s="91"/>
      <c r="I46" s="45"/>
      <c r="J46" s="45"/>
      <c r="K46" s="45"/>
      <c r="L46" s="45"/>
      <c r="M46" s="45"/>
      <c r="N46" s="45"/>
      <c r="O46" s="45"/>
      <c r="P46" s="45"/>
      <c r="Q46" s="45"/>
      <c r="Z46" s="47"/>
      <c r="AA46" s="47"/>
    </row>
    <row r="47" spans="1:63" x14ac:dyDescent="0.25">
      <c r="A47" s="92"/>
      <c r="B47" s="92"/>
      <c r="C47" s="92"/>
      <c r="D47" s="92"/>
      <c r="E47" s="92"/>
      <c r="F47" s="92"/>
      <c r="G47" s="92"/>
      <c r="H47" s="92"/>
      <c r="I47" s="39"/>
      <c r="J47" s="39"/>
      <c r="K47" s="39"/>
      <c r="L47" s="39"/>
      <c r="M47" s="39"/>
      <c r="N47" s="39"/>
      <c r="O47" s="39"/>
      <c r="P47" s="39"/>
      <c r="Q47" s="39"/>
    </row>
    <row r="48" spans="1:63" x14ac:dyDescent="0.25">
      <c r="A48" s="92"/>
      <c r="B48" s="92"/>
      <c r="C48" s="92"/>
      <c r="D48" s="92"/>
      <c r="E48" s="92"/>
      <c r="F48" s="92"/>
      <c r="G48" s="92"/>
      <c r="H48" s="92"/>
      <c r="Z48" s="47"/>
      <c r="AA48" s="47"/>
      <c r="AB48" s="47"/>
      <c r="AC48" s="47"/>
      <c r="AD48" s="47"/>
      <c r="AE48" s="47"/>
      <c r="AF48" s="47"/>
    </row>
    <row r="49" spans="2:29" x14ac:dyDescent="0.25">
      <c r="B49" s="47"/>
      <c r="C49" s="47"/>
      <c r="D49" s="47"/>
      <c r="E49" s="47"/>
      <c r="F49" s="47"/>
      <c r="G49" s="47"/>
      <c r="H49" s="47"/>
      <c r="I49" s="47"/>
      <c r="J49" s="47"/>
      <c r="K49" s="47"/>
      <c r="L49" s="47"/>
      <c r="AC49" s="47"/>
    </row>
    <row r="50" spans="2:29" x14ac:dyDescent="0.25">
      <c r="B50" s="47"/>
      <c r="C50" s="47"/>
      <c r="D50" s="47"/>
      <c r="E50" s="47"/>
      <c r="F50" s="47"/>
      <c r="G50" s="47"/>
      <c r="H50" s="47"/>
      <c r="I50" s="47"/>
      <c r="J50" s="47"/>
      <c r="K50" s="47"/>
      <c r="L50" s="47"/>
    </row>
    <row r="51" spans="2:29" x14ac:dyDescent="0.25">
      <c r="B51" s="47"/>
      <c r="C51" s="47"/>
      <c r="D51" s="47"/>
      <c r="E51" s="47"/>
      <c r="F51" s="47"/>
      <c r="G51" s="47"/>
      <c r="H51" s="47"/>
      <c r="I51" s="47"/>
      <c r="J51" s="47"/>
      <c r="K51" s="47"/>
      <c r="L51" s="47"/>
    </row>
    <row r="52" spans="2:29" x14ac:dyDescent="0.25">
      <c r="B52" s="47"/>
      <c r="C52" s="47"/>
      <c r="D52" s="47"/>
      <c r="E52" s="47"/>
      <c r="F52" s="47"/>
      <c r="G52" s="47"/>
      <c r="H52" s="47"/>
      <c r="I52" s="47"/>
      <c r="J52" s="47"/>
      <c r="K52" s="47"/>
      <c r="L52" s="47"/>
    </row>
    <row r="53" spans="2:29" x14ac:dyDescent="0.25">
      <c r="B53" s="47"/>
      <c r="C53" s="47"/>
      <c r="D53" s="47"/>
      <c r="E53" s="47"/>
      <c r="F53" s="47"/>
      <c r="G53" s="47"/>
      <c r="H53" s="47"/>
      <c r="I53" s="47"/>
      <c r="J53" s="47"/>
      <c r="K53" s="47"/>
      <c r="L53" s="47"/>
    </row>
    <row r="54" spans="2:29" x14ac:dyDescent="0.25">
      <c r="B54" s="47"/>
      <c r="C54" s="47"/>
      <c r="D54" s="47"/>
      <c r="E54" s="47"/>
      <c r="F54" s="47"/>
      <c r="G54" s="47"/>
      <c r="H54" s="47"/>
      <c r="I54" s="47"/>
      <c r="J54" s="47"/>
      <c r="K54" s="47"/>
      <c r="L54" s="47"/>
    </row>
    <row r="55" spans="2:29" x14ac:dyDescent="0.25">
      <c r="B55" s="47"/>
      <c r="C55" s="47"/>
      <c r="D55" s="47"/>
      <c r="E55" s="47"/>
      <c r="F55" s="47"/>
      <c r="G55" s="47"/>
      <c r="H55" s="47"/>
      <c r="I55" s="47"/>
      <c r="J55" s="47"/>
      <c r="K55" s="47"/>
      <c r="L55" s="47"/>
    </row>
    <row r="56" spans="2:29" x14ac:dyDescent="0.25">
      <c r="B56" s="47"/>
      <c r="C56" s="47"/>
      <c r="D56" s="47"/>
      <c r="E56" s="47"/>
      <c r="F56" s="47"/>
      <c r="G56" s="47"/>
      <c r="H56" s="47"/>
      <c r="I56" s="47"/>
      <c r="J56" s="47"/>
      <c r="K56" s="47"/>
      <c r="L56" s="47"/>
    </row>
    <row r="57" spans="2:29" x14ac:dyDescent="0.25">
      <c r="B57" s="47"/>
      <c r="C57" s="47"/>
      <c r="D57" s="47"/>
      <c r="E57" s="47"/>
      <c r="F57" s="47"/>
      <c r="G57" s="47"/>
      <c r="H57" s="47"/>
      <c r="I57" s="47"/>
      <c r="J57" s="47"/>
      <c r="K57" s="47"/>
      <c r="L57" s="47"/>
    </row>
    <row r="58" spans="2:29" x14ac:dyDescent="0.25">
      <c r="B58" s="47"/>
      <c r="C58" s="47"/>
      <c r="D58" s="47"/>
      <c r="E58" s="47"/>
      <c r="F58" s="47"/>
      <c r="G58" s="47"/>
      <c r="H58" s="47"/>
      <c r="I58" s="47"/>
      <c r="J58" s="47"/>
      <c r="K58" s="47"/>
      <c r="L58" s="47"/>
    </row>
    <row r="59" spans="2:29" x14ac:dyDescent="0.25">
      <c r="B59" s="47"/>
      <c r="C59" s="47"/>
      <c r="D59" s="47"/>
      <c r="E59" s="47"/>
      <c r="F59" s="47"/>
      <c r="G59" s="47"/>
      <c r="H59" s="47"/>
      <c r="I59" s="47"/>
      <c r="J59" s="47"/>
      <c r="K59" s="47"/>
      <c r="L59" s="47"/>
    </row>
    <row r="60" spans="2:29" x14ac:dyDescent="0.25">
      <c r="B60" s="47"/>
      <c r="C60" s="47"/>
      <c r="D60" s="47"/>
      <c r="E60" s="47"/>
      <c r="F60" s="47"/>
      <c r="G60" s="47"/>
      <c r="H60" s="47"/>
      <c r="I60" s="47"/>
      <c r="J60" s="47"/>
      <c r="K60" s="47"/>
      <c r="L60" s="47"/>
    </row>
    <row r="61" spans="2:29" x14ac:dyDescent="0.25">
      <c r="B61" s="47"/>
      <c r="C61" s="47"/>
      <c r="D61" s="47"/>
      <c r="E61" s="47"/>
      <c r="F61" s="47"/>
      <c r="G61" s="47"/>
      <c r="H61" s="47"/>
      <c r="I61" s="47"/>
      <c r="J61" s="47"/>
      <c r="K61" s="47"/>
      <c r="L61" s="47"/>
    </row>
    <row r="62" spans="2:29" x14ac:dyDescent="0.25">
      <c r="B62" s="47"/>
      <c r="C62" s="47"/>
      <c r="D62" s="47"/>
      <c r="E62" s="47"/>
      <c r="F62" s="47"/>
      <c r="G62" s="47"/>
      <c r="H62" s="47"/>
      <c r="I62" s="47"/>
      <c r="J62" s="47"/>
      <c r="K62" s="47"/>
      <c r="L62" s="47"/>
    </row>
    <row r="63" spans="2:29" x14ac:dyDescent="0.25">
      <c r="B63" s="47"/>
      <c r="C63" s="47"/>
      <c r="D63" s="47"/>
      <c r="E63" s="47"/>
      <c r="F63" s="47"/>
      <c r="G63" s="47"/>
      <c r="H63" s="47"/>
      <c r="I63" s="47"/>
      <c r="J63" s="47"/>
      <c r="K63" s="47"/>
      <c r="L63" s="47"/>
    </row>
    <row r="64" spans="2:29" x14ac:dyDescent="0.25">
      <c r="B64" s="47"/>
      <c r="C64" s="47"/>
      <c r="D64" s="47"/>
      <c r="E64" s="47"/>
      <c r="F64" s="47"/>
      <c r="G64" s="47"/>
      <c r="H64" s="47"/>
      <c r="I64" s="47"/>
      <c r="J64" s="47"/>
      <c r="K64" s="47"/>
      <c r="L64" s="47"/>
    </row>
    <row r="65" spans="2:12" x14ac:dyDescent="0.25">
      <c r="B65" s="47"/>
      <c r="C65" s="47"/>
      <c r="D65" s="47"/>
      <c r="E65" s="47"/>
      <c r="F65" s="47"/>
      <c r="G65" s="47"/>
      <c r="H65" s="47"/>
      <c r="I65" s="47"/>
      <c r="J65" s="47"/>
      <c r="K65" s="47"/>
      <c r="L65" s="47"/>
    </row>
    <row r="66" spans="2:12" x14ac:dyDescent="0.25">
      <c r="B66" s="47"/>
      <c r="C66" s="47"/>
      <c r="D66" s="47"/>
      <c r="E66" s="47"/>
      <c r="F66" s="47"/>
      <c r="G66" s="47"/>
      <c r="H66" s="47"/>
      <c r="I66" s="47"/>
      <c r="J66" s="47"/>
      <c r="K66" s="47"/>
      <c r="L66" s="47"/>
    </row>
    <row r="67" spans="2:12" x14ac:dyDescent="0.25">
      <c r="B67" s="47"/>
      <c r="C67" s="47"/>
      <c r="D67" s="47"/>
      <c r="E67" s="47"/>
      <c r="F67" s="47"/>
      <c r="G67" s="47"/>
      <c r="H67" s="47"/>
      <c r="I67" s="47"/>
      <c r="J67" s="47"/>
      <c r="K67" s="47"/>
      <c r="L67" s="47"/>
    </row>
    <row r="68" spans="2:12" x14ac:dyDescent="0.25">
      <c r="B68" s="47"/>
      <c r="C68" s="47"/>
      <c r="D68" s="47"/>
      <c r="E68" s="47"/>
      <c r="F68" s="47"/>
      <c r="G68" s="47"/>
      <c r="H68" s="47"/>
      <c r="I68" s="47"/>
      <c r="J68" s="47"/>
      <c r="K68" s="47"/>
      <c r="L68" s="47"/>
    </row>
    <row r="69" spans="2:12" x14ac:dyDescent="0.25">
      <c r="B69" s="47"/>
      <c r="C69" s="47"/>
      <c r="D69" s="47"/>
      <c r="E69" s="47"/>
      <c r="F69" s="47"/>
      <c r="G69" s="47"/>
      <c r="H69" s="47"/>
      <c r="I69" s="47"/>
      <c r="J69" s="47"/>
      <c r="K69" s="47"/>
      <c r="L69" s="47"/>
    </row>
    <row r="70" spans="2:12" x14ac:dyDescent="0.25">
      <c r="B70" s="47"/>
      <c r="C70" s="47"/>
      <c r="D70" s="47"/>
      <c r="E70" s="47"/>
      <c r="F70" s="47"/>
      <c r="G70" s="47"/>
      <c r="H70" s="47"/>
      <c r="I70" s="47"/>
      <c r="J70" s="47"/>
      <c r="K70" s="47"/>
      <c r="L70" s="47"/>
    </row>
    <row r="71" spans="2:12" x14ac:dyDescent="0.25">
      <c r="B71" s="47"/>
      <c r="C71" s="47"/>
      <c r="D71" s="47"/>
      <c r="E71" s="47"/>
      <c r="F71" s="47"/>
      <c r="G71" s="47"/>
      <c r="H71" s="47"/>
      <c r="I71" s="47"/>
      <c r="J71" s="47"/>
      <c r="K71" s="47"/>
      <c r="L71" s="47"/>
    </row>
    <row r="72" spans="2:12" x14ac:dyDescent="0.25">
      <c r="B72" s="47"/>
      <c r="C72" s="47"/>
      <c r="D72" s="47"/>
      <c r="E72" s="47"/>
      <c r="F72" s="47"/>
      <c r="G72" s="47"/>
      <c r="H72" s="47"/>
      <c r="I72" s="47"/>
      <c r="J72" s="47"/>
      <c r="K72" s="47"/>
      <c r="L72" s="47"/>
    </row>
    <row r="73" spans="2:12" x14ac:dyDescent="0.25">
      <c r="B73" s="47"/>
      <c r="C73" s="47"/>
      <c r="D73" s="47"/>
      <c r="E73" s="47"/>
      <c r="F73" s="47"/>
      <c r="G73" s="47"/>
      <c r="H73" s="47"/>
      <c r="I73" s="47"/>
      <c r="J73" s="47"/>
      <c r="K73" s="47"/>
      <c r="L73" s="47"/>
    </row>
    <row r="74" spans="2:12" x14ac:dyDescent="0.25">
      <c r="B74" s="47"/>
      <c r="C74" s="47"/>
      <c r="D74" s="47"/>
      <c r="E74" s="47"/>
      <c r="F74" s="47"/>
      <c r="G74" s="47"/>
      <c r="H74" s="47"/>
      <c r="I74" s="47"/>
      <c r="J74" s="47"/>
      <c r="K74" s="47"/>
      <c r="L74" s="47"/>
    </row>
    <row r="75" spans="2:12" x14ac:dyDescent="0.25">
      <c r="B75" s="47"/>
      <c r="C75" s="47"/>
      <c r="D75" s="47"/>
      <c r="E75" s="47"/>
      <c r="F75" s="47"/>
      <c r="G75" s="47"/>
      <c r="H75" s="47"/>
      <c r="I75" s="47"/>
      <c r="J75" s="47"/>
      <c r="K75" s="47"/>
      <c r="L75" s="47"/>
    </row>
    <row r="76" spans="2:12" x14ac:dyDescent="0.25">
      <c r="B76" s="47"/>
      <c r="C76" s="47"/>
      <c r="D76" s="47"/>
      <c r="E76" s="47"/>
      <c r="F76" s="47"/>
      <c r="G76" s="47"/>
      <c r="H76" s="47"/>
      <c r="I76" s="47"/>
      <c r="J76" s="47"/>
      <c r="K76" s="47"/>
      <c r="L76" s="47"/>
    </row>
    <row r="77" spans="2:12" x14ac:dyDescent="0.25">
      <c r="B77" s="47"/>
      <c r="C77" s="47"/>
      <c r="D77" s="47"/>
      <c r="E77" s="47"/>
      <c r="F77" s="47"/>
      <c r="G77" s="47"/>
      <c r="H77" s="47"/>
      <c r="I77" s="47"/>
      <c r="J77" s="47"/>
      <c r="K77" s="47"/>
      <c r="L77" s="47"/>
    </row>
    <row r="78" spans="2:12" x14ac:dyDescent="0.25">
      <c r="B78" s="47"/>
      <c r="C78" s="47"/>
      <c r="D78" s="47"/>
      <c r="E78" s="47"/>
      <c r="F78" s="47"/>
      <c r="G78" s="47"/>
      <c r="H78" s="47"/>
      <c r="I78" s="47"/>
      <c r="J78" s="47"/>
      <c r="K78" s="47"/>
      <c r="L78" s="47"/>
    </row>
    <row r="79" spans="2:12" x14ac:dyDescent="0.25">
      <c r="B79" s="47"/>
      <c r="C79" s="47"/>
      <c r="D79" s="47"/>
      <c r="E79" s="47"/>
      <c r="F79" s="47"/>
      <c r="G79" s="47"/>
      <c r="H79" s="47"/>
      <c r="I79" s="47"/>
      <c r="J79" s="47"/>
      <c r="K79" s="47"/>
      <c r="L79" s="47"/>
    </row>
    <row r="80" spans="2:12" x14ac:dyDescent="0.25">
      <c r="B80" s="47"/>
      <c r="C80" s="47"/>
      <c r="D80" s="47"/>
      <c r="E80" s="47"/>
      <c r="F80" s="47"/>
      <c r="G80" s="47"/>
      <c r="H80" s="47"/>
      <c r="I80" s="47"/>
      <c r="J80" s="47"/>
      <c r="K80" s="47"/>
      <c r="L80" s="47"/>
    </row>
    <row r="81" spans="2:12" x14ac:dyDescent="0.25">
      <c r="B81" s="47"/>
      <c r="C81" s="47"/>
      <c r="D81" s="47"/>
      <c r="E81" s="47"/>
      <c r="F81" s="47"/>
      <c r="G81" s="47"/>
      <c r="H81" s="47"/>
      <c r="I81" s="47"/>
      <c r="J81" s="47"/>
      <c r="K81" s="47"/>
      <c r="L81" s="47"/>
    </row>
    <row r="82" spans="2:12" x14ac:dyDescent="0.25">
      <c r="B82" s="47"/>
      <c r="C82" s="47"/>
      <c r="D82" s="47"/>
      <c r="E82" s="47"/>
      <c r="F82" s="47"/>
      <c r="G82" s="47"/>
      <c r="H82" s="47"/>
      <c r="I82" s="47"/>
      <c r="J82" s="47"/>
      <c r="K82" s="47"/>
      <c r="L82" s="47"/>
    </row>
    <row r="83" spans="2:12" x14ac:dyDescent="0.25">
      <c r="B83" s="47"/>
      <c r="C83" s="47"/>
      <c r="D83" s="47"/>
      <c r="E83" s="47"/>
      <c r="F83" s="47"/>
      <c r="G83" s="47"/>
      <c r="H83" s="47"/>
      <c r="I83" s="47"/>
      <c r="J83" s="47"/>
      <c r="K83" s="47"/>
      <c r="L83" s="47"/>
    </row>
    <row r="84" spans="2:12" x14ac:dyDescent="0.25">
      <c r="B84" s="47"/>
      <c r="C84" s="47"/>
      <c r="D84" s="47"/>
      <c r="E84" s="47"/>
      <c r="F84" s="47"/>
      <c r="G84" s="47"/>
      <c r="H84" s="47"/>
      <c r="I84" s="47"/>
      <c r="J84" s="47"/>
      <c r="K84" s="47"/>
      <c r="L84" s="47"/>
    </row>
    <row r="85" spans="2:12" x14ac:dyDescent="0.25">
      <c r="B85" s="47"/>
      <c r="C85" s="47"/>
      <c r="D85" s="47"/>
      <c r="E85" s="47"/>
      <c r="F85" s="47"/>
      <c r="G85" s="47"/>
      <c r="H85" s="47"/>
      <c r="I85" s="47"/>
      <c r="J85" s="47"/>
      <c r="K85" s="47"/>
      <c r="L85" s="47"/>
    </row>
    <row r="86" spans="2:12" x14ac:dyDescent="0.25">
      <c r="B86" s="47"/>
      <c r="C86" s="47"/>
      <c r="D86" s="47"/>
      <c r="E86" s="47"/>
      <c r="F86" s="47"/>
      <c r="G86" s="47"/>
      <c r="H86" s="47"/>
      <c r="I86" s="47"/>
      <c r="J86" s="47"/>
      <c r="K86" s="47"/>
      <c r="L86" s="47"/>
    </row>
    <row r="87" spans="2:12" x14ac:dyDescent="0.25">
      <c r="B87" s="47"/>
      <c r="C87" s="47"/>
      <c r="D87" s="47"/>
      <c r="E87" s="47"/>
      <c r="F87" s="47"/>
      <c r="G87" s="47"/>
      <c r="H87" s="47"/>
      <c r="I87" s="47"/>
      <c r="J87" s="47"/>
      <c r="K87" s="47"/>
      <c r="L87" s="47"/>
    </row>
    <row r="88" spans="2:12" x14ac:dyDescent="0.25">
      <c r="B88" s="47"/>
      <c r="C88" s="47"/>
      <c r="D88" s="47"/>
      <c r="E88" s="47"/>
      <c r="F88" s="47"/>
      <c r="G88" s="47"/>
      <c r="H88" s="47"/>
      <c r="I88" s="47"/>
      <c r="J88" s="47"/>
      <c r="K88" s="47"/>
      <c r="L88" s="47"/>
    </row>
    <row r="89" spans="2:12" x14ac:dyDescent="0.25">
      <c r="B89" s="47"/>
      <c r="C89" s="47"/>
      <c r="D89" s="47"/>
      <c r="E89" s="47"/>
      <c r="F89" s="47"/>
      <c r="G89" s="47"/>
      <c r="H89" s="47"/>
      <c r="I89" s="47"/>
      <c r="J89" s="47"/>
      <c r="K89" s="47"/>
      <c r="L89" s="47"/>
    </row>
    <row r="90" spans="2:12" x14ac:dyDescent="0.25">
      <c r="B90" s="47"/>
      <c r="C90" s="47"/>
      <c r="D90" s="47"/>
      <c r="E90" s="47"/>
      <c r="F90" s="47"/>
      <c r="G90" s="47"/>
      <c r="H90" s="47"/>
      <c r="I90" s="47"/>
      <c r="J90" s="47"/>
      <c r="K90" s="47"/>
      <c r="L90" s="47"/>
    </row>
    <row r="91" spans="2:12" x14ac:dyDescent="0.25">
      <c r="B91" s="47"/>
      <c r="C91" s="47"/>
      <c r="D91" s="47"/>
      <c r="E91" s="47"/>
      <c r="F91" s="47"/>
      <c r="G91" s="47"/>
      <c r="H91" s="47"/>
      <c r="I91" s="47"/>
      <c r="J91" s="47"/>
      <c r="K91" s="47"/>
      <c r="L91" s="47"/>
    </row>
    <row r="92" spans="2:12" x14ac:dyDescent="0.25">
      <c r="B92" s="47"/>
      <c r="C92" s="47"/>
      <c r="D92" s="47"/>
      <c r="E92" s="47"/>
      <c r="F92" s="47"/>
      <c r="G92" s="47"/>
      <c r="H92" s="47"/>
      <c r="I92" s="47"/>
      <c r="J92" s="47"/>
      <c r="K92" s="47"/>
      <c r="L92" s="47"/>
    </row>
    <row r="93" spans="2:12" x14ac:dyDescent="0.25">
      <c r="B93" s="47"/>
      <c r="C93" s="47"/>
      <c r="D93" s="47"/>
      <c r="E93" s="47"/>
      <c r="F93" s="47"/>
      <c r="G93" s="47"/>
      <c r="H93" s="47"/>
      <c r="I93" s="47"/>
      <c r="J93" s="47"/>
      <c r="K93" s="47"/>
      <c r="L93" s="47"/>
    </row>
    <row r="94" spans="2:12" x14ac:dyDescent="0.25">
      <c r="B94" s="47"/>
      <c r="C94" s="47"/>
      <c r="D94" s="47"/>
      <c r="E94" s="47"/>
      <c r="F94" s="47"/>
      <c r="G94" s="47"/>
      <c r="H94" s="47"/>
      <c r="I94" s="47"/>
      <c r="J94" s="47"/>
      <c r="K94" s="47"/>
      <c r="L94" s="47"/>
    </row>
    <row r="95" spans="2:12" x14ac:dyDescent="0.25">
      <c r="B95" s="47"/>
      <c r="C95" s="47"/>
      <c r="D95" s="47"/>
      <c r="E95" s="47"/>
      <c r="F95" s="47"/>
      <c r="G95" s="47"/>
      <c r="H95" s="47"/>
      <c r="I95" s="47"/>
      <c r="J95" s="47"/>
      <c r="K95" s="47"/>
      <c r="L95" s="47"/>
    </row>
    <row r="96" spans="2:12" x14ac:dyDescent="0.25">
      <c r="B96" s="47"/>
      <c r="C96" s="47"/>
      <c r="D96" s="47"/>
      <c r="E96" s="47"/>
      <c r="F96" s="47"/>
      <c r="G96" s="47"/>
      <c r="H96" s="47"/>
      <c r="I96" s="47"/>
      <c r="J96" s="47"/>
      <c r="K96" s="47"/>
      <c r="L96" s="47"/>
    </row>
    <row r="97" spans="2:12" x14ac:dyDescent="0.25">
      <c r="B97" s="47"/>
      <c r="C97" s="47"/>
      <c r="D97" s="47"/>
      <c r="E97" s="47"/>
      <c r="F97" s="47"/>
      <c r="G97" s="47"/>
      <c r="H97" s="47"/>
      <c r="I97" s="47"/>
      <c r="J97" s="47"/>
      <c r="K97" s="47"/>
      <c r="L97" s="47"/>
    </row>
    <row r="98" spans="2:12" x14ac:dyDescent="0.25">
      <c r="B98" s="47"/>
      <c r="C98" s="47"/>
      <c r="D98" s="47"/>
      <c r="E98" s="47"/>
      <c r="F98" s="47"/>
      <c r="G98" s="47"/>
      <c r="H98" s="47"/>
      <c r="I98" s="47"/>
      <c r="J98" s="47"/>
      <c r="K98" s="47"/>
      <c r="L98" s="47"/>
    </row>
    <row r="99" spans="2:12" x14ac:dyDescent="0.25">
      <c r="B99" s="47"/>
      <c r="C99" s="47"/>
      <c r="D99" s="47"/>
      <c r="E99" s="47"/>
      <c r="F99" s="47"/>
      <c r="G99" s="47"/>
      <c r="H99" s="47"/>
      <c r="I99" s="47"/>
      <c r="J99" s="47"/>
      <c r="K99" s="47"/>
      <c r="L99" s="47"/>
    </row>
    <row r="100" spans="2:12" x14ac:dyDescent="0.25">
      <c r="B100" s="47"/>
      <c r="C100" s="47"/>
      <c r="D100" s="47"/>
      <c r="E100" s="47"/>
      <c r="F100" s="47"/>
      <c r="G100" s="47"/>
      <c r="H100" s="47"/>
      <c r="I100" s="47"/>
      <c r="J100" s="47"/>
      <c r="K100" s="47"/>
      <c r="L100" s="47"/>
    </row>
    <row r="101" spans="2:12" x14ac:dyDescent="0.25">
      <c r="B101" s="47"/>
      <c r="C101" s="47"/>
      <c r="D101" s="47"/>
      <c r="E101" s="47"/>
      <c r="F101" s="47"/>
      <c r="G101" s="47"/>
      <c r="H101" s="47"/>
      <c r="I101" s="47"/>
      <c r="J101" s="47"/>
      <c r="K101" s="47"/>
      <c r="L101" s="47"/>
    </row>
    <row r="102" spans="2:12" x14ac:dyDescent="0.25">
      <c r="B102" s="47"/>
      <c r="C102" s="47"/>
      <c r="D102" s="47"/>
      <c r="E102" s="47"/>
      <c r="F102" s="47"/>
      <c r="G102" s="47"/>
      <c r="H102" s="47"/>
      <c r="I102" s="47"/>
      <c r="J102" s="47"/>
      <c r="K102" s="47"/>
      <c r="L102" s="47"/>
    </row>
    <row r="103" spans="2:12" x14ac:dyDescent="0.25">
      <c r="B103" s="47"/>
      <c r="C103" s="47"/>
      <c r="D103" s="47"/>
      <c r="E103" s="47"/>
      <c r="F103" s="47"/>
      <c r="G103" s="47"/>
      <c r="H103" s="47"/>
      <c r="I103" s="47"/>
      <c r="J103" s="47"/>
      <c r="K103" s="47"/>
      <c r="L103" s="47"/>
    </row>
    <row r="104" spans="2:12" x14ac:dyDescent="0.25">
      <c r="B104" s="47"/>
      <c r="C104" s="47"/>
      <c r="D104" s="47"/>
      <c r="E104" s="47"/>
      <c r="F104" s="47"/>
      <c r="G104" s="47"/>
      <c r="H104" s="47"/>
      <c r="I104" s="47"/>
      <c r="J104" s="47"/>
      <c r="K104" s="47"/>
      <c r="L104" s="47"/>
    </row>
    <row r="105" spans="2:12" x14ac:dyDescent="0.25">
      <c r="B105" s="47"/>
      <c r="C105" s="47"/>
      <c r="D105" s="47"/>
      <c r="E105" s="47"/>
      <c r="F105" s="47"/>
      <c r="G105" s="47"/>
      <c r="H105" s="47"/>
      <c r="I105" s="47"/>
      <c r="J105" s="47"/>
      <c r="K105" s="47"/>
      <c r="L105" s="47"/>
    </row>
    <row r="106" spans="2:12" x14ac:dyDescent="0.25">
      <c r="B106" s="47"/>
      <c r="C106" s="47"/>
      <c r="D106" s="47"/>
      <c r="E106" s="47"/>
      <c r="F106" s="47"/>
      <c r="G106" s="47"/>
      <c r="H106" s="47"/>
      <c r="I106" s="47"/>
      <c r="J106" s="47"/>
      <c r="K106" s="47"/>
      <c r="L106" s="47"/>
    </row>
    <row r="107" spans="2:12" x14ac:dyDescent="0.25">
      <c r="B107" s="47"/>
      <c r="C107" s="47"/>
      <c r="D107" s="47"/>
      <c r="E107" s="47"/>
      <c r="F107" s="47"/>
      <c r="G107" s="47"/>
      <c r="H107" s="47"/>
      <c r="I107" s="47"/>
      <c r="J107" s="47"/>
      <c r="K107" s="47"/>
      <c r="L107" s="47"/>
    </row>
    <row r="108" spans="2:12" x14ac:dyDescent="0.25">
      <c r="B108" s="47"/>
      <c r="C108" s="47"/>
      <c r="D108" s="47"/>
      <c r="E108" s="47"/>
      <c r="F108" s="47"/>
      <c r="G108" s="47"/>
      <c r="H108" s="47"/>
      <c r="I108" s="47"/>
      <c r="J108" s="47"/>
      <c r="K108" s="47"/>
      <c r="L108" s="47"/>
    </row>
    <row r="109" spans="2:12" x14ac:dyDescent="0.25">
      <c r="B109" s="47"/>
      <c r="C109" s="47"/>
      <c r="D109" s="47"/>
      <c r="E109" s="47"/>
      <c r="F109" s="47"/>
      <c r="G109" s="47"/>
      <c r="H109" s="47"/>
      <c r="I109" s="47"/>
      <c r="J109" s="47"/>
      <c r="K109" s="47"/>
      <c r="L109" s="47"/>
    </row>
    <row r="110" spans="2:12" x14ac:dyDescent="0.25">
      <c r="B110" s="47"/>
      <c r="C110" s="47"/>
      <c r="D110" s="47"/>
      <c r="E110" s="47"/>
      <c r="F110" s="47"/>
      <c r="G110" s="47"/>
      <c r="H110" s="47"/>
      <c r="I110" s="47"/>
      <c r="J110" s="47"/>
      <c r="K110" s="47"/>
      <c r="L110" s="47"/>
    </row>
    <row r="111" spans="2:12" x14ac:dyDescent="0.25">
      <c r="B111" s="47"/>
      <c r="C111" s="47"/>
      <c r="D111" s="47"/>
      <c r="E111" s="47"/>
      <c r="F111" s="47"/>
      <c r="G111" s="47"/>
      <c r="H111" s="47"/>
      <c r="I111" s="47"/>
      <c r="J111" s="47"/>
      <c r="K111" s="47"/>
      <c r="L111" s="47"/>
    </row>
    <row r="112" spans="2:12" x14ac:dyDescent="0.25">
      <c r="B112" s="47"/>
      <c r="C112" s="47"/>
      <c r="D112" s="47"/>
      <c r="E112" s="47"/>
      <c r="F112" s="47"/>
      <c r="G112" s="47"/>
      <c r="H112" s="47"/>
      <c r="I112" s="47"/>
      <c r="J112" s="47"/>
      <c r="K112" s="47"/>
      <c r="L112" s="47"/>
    </row>
    <row r="113" spans="2:12" x14ac:dyDescent="0.25">
      <c r="B113" s="47"/>
      <c r="C113" s="47"/>
      <c r="D113" s="47"/>
      <c r="E113" s="47"/>
      <c r="F113" s="47"/>
      <c r="G113" s="47"/>
      <c r="H113" s="47"/>
      <c r="I113" s="47"/>
      <c r="J113" s="47"/>
      <c r="K113" s="47"/>
      <c r="L113" s="47"/>
    </row>
    <row r="114" spans="2:12" x14ac:dyDescent="0.25">
      <c r="B114" s="47"/>
      <c r="C114" s="47"/>
      <c r="D114" s="47"/>
      <c r="E114" s="47"/>
      <c r="F114" s="47"/>
      <c r="G114" s="47"/>
      <c r="H114" s="47"/>
      <c r="I114" s="47"/>
      <c r="J114" s="47"/>
      <c r="K114" s="47"/>
      <c r="L114" s="47"/>
    </row>
    <row r="115" spans="2:12" x14ac:dyDescent="0.25">
      <c r="B115" s="47"/>
      <c r="C115" s="47"/>
      <c r="D115" s="47"/>
      <c r="E115" s="47"/>
      <c r="F115" s="47"/>
      <c r="G115" s="47"/>
      <c r="H115" s="47"/>
      <c r="I115" s="47"/>
      <c r="J115" s="47"/>
      <c r="K115" s="47"/>
      <c r="L115" s="47"/>
    </row>
    <row r="116" spans="2:12" x14ac:dyDescent="0.25">
      <c r="B116" s="47"/>
      <c r="C116" s="47"/>
      <c r="D116" s="47"/>
      <c r="E116" s="47"/>
      <c r="F116" s="47"/>
      <c r="G116" s="47"/>
      <c r="H116" s="47"/>
      <c r="I116" s="47"/>
      <c r="J116" s="47"/>
      <c r="K116" s="47"/>
      <c r="L116" s="47"/>
    </row>
    <row r="117" spans="2:12" x14ac:dyDescent="0.25">
      <c r="B117" s="47"/>
      <c r="C117" s="47"/>
      <c r="D117" s="47"/>
      <c r="E117" s="47"/>
      <c r="F117" s="47"/>
      <c r="G117" s="47"/>
      <c r="H117" s="47"/>
      <c r="I117" s="47"/>
      <c r="J117" s="47"/>
      <c r="K117" s="47"/>
      <c r="L117" s="47"/>
    </row>
    <row r="118" spans="2:12" x14ac:dyDescent="0.25">
      <c r="B118" s="47"/>
      <c r="C118" s="47"/>
      <c r="D118" s="47"/>
      <c r="E118" s="47"/>
      <c r="F118" s="47"/>
      <c r="G118" s="47"/>
      <c r="H118" s="47"/>
      <c r="I118" s="47"/>
      <c r="J118" s="47"/>
      <c r="K118" s="47"/>
      <c r="L118" s="47"/>
    </row>
    <row r="119" spans="2:12" x14ac:dyDescent="0.25">
      <c r="B119" s="47"/>
      <c r="C119" s="47"/>
      <c r="D119" s="47"/>
      <c r="E119" s="47"/>
      <c r="F119" s="47"/>
      <c r="G119" s="47"/>
      <c r="H119" s="47"/>
      <c r="I119" s="47"/>
      <c r="J119" s="47"/>
      <c r="K119" s="47"/>
      <c r="L119" s="47"/>
    </row>
    <row r="120" spans="2:12" x14ac:dyDescent="0.25">
      <c r="B120" s="47"/>
      <c r="C120" s="47"/>
      <c r="D120" s="47"/>
      <c r="E120" s="47"/>
      <c r="F120" s="47"/>
      <c r="G120" s="47"/>
      <c r="H120" s="47"/>
      <c r="I120" s="47"/>
      <c r="J120" s="47"/>
      <c r="K120" s="47"/>
      <c r="L120" s="47"/>
    </row>
    <row r="121" spans="2:12" x14ac:dyDescent="0.25">
      <c r="B121" s="47"/>
      <c r="C121" s="47"/>
      <c r="D121" s="47"/>
      <c r="E121" s="47"/>
      <c r="F121" s="47"/>
      <c r="G121" s="47"/>
      <c r="H121" s="47"/>
      <c r="I121" s="47"/>
      <c r="J121" s="47"/>
      <c r="K121" s="47"/>
      <c r="L121" s="47"/>
    </row>
    <row r="122" spans="2:12" x14ac:dyDescent="0.25">
      <c r="B122" s="47"/>
      <c r="C122" s="47"/>
      <c r="D122" s="47"/>
      <c r="E122" s="47"/>
      <c r="F122" s="47"/>
      <c r="G122" s="47"/>
      <c r="H122" s="47"/>
      <c r="I122" s="47"/>
      <c r="J122" s="47"/>
      <c r="K122" s="47"/>
      <c r="L122" s="47"/>
    </row>
    <row r="123" spans="2:12" x14ac:dyDescent="0.25">
      <c r="B123" s="47"/>
      <c r="C123" s="47"/>
      <c r="D123" s="47"/>
      <c r="E123" s="47"/>
      <c r="F123" s="47"/>
      <c r="G123" s="47"/>
      <c r="H123" s="47"/>
      <c r="I123" s="47"/>
      <c r="J123" s="47"/>
      <c r="K123" s="47"/>
      <c r="L123" s="47"/>
    </row>
    <row r="124" spans="2:12" x14ac:dyDescent="0.25">
      <c r="B124" s="47"/>
      <c r="C124" s="47"/>
      <c r="D124" s="47"/>
      <c r="E124" s="47"/>
      <c r="F124" s="47"/>
      <c r="G124" s="47"/>
      <c r="H124" s="47"/>
      <c r="I124" s="47"/>
      <c r="J124" s="47"/>
      <c r="K124" s="47"/>
      <c r="L124" s="47"/>
    </row>
    <row r="125" spans="2:12" x14ac:dyDescent="0.25">
      <c r="B125" s="47"/>
      <c r="C125" s="47"/>
      <c r="D125" s="47"/>
      <c r="E125" s="47"/>
      <c r="F125" s="47"/>
      <c r="G125" s="47"/>
      <c r="H125" s="47"/>
      <c r="I125" s="47"/>
      <c r="J125" s="47"/>
      <c r="K125" s="47"/>
      <c r="L125" s="47"/>
    </row>
    <row r="126" spans="2:12" x14ac:dyDescent="0.25">
      <c r="B126" s="47"/>
      <c r="C126" s="47"/>
      <c r="D126" s="47"/>
      <c r="E126" s="47"/>
      <c r="F126" s="47"/>
      <c r="G126" s="47"/>
      <c r="H126" s="47"/>
      <c r="I126" s="47"/>
      <c r="J126" s="47"/>
      <c r="K126" s="47"/>
      <c r="L126" s="47"/>
    </row>
    <row r="127" spans="2:12" x14ac:dyDescent="0.25">
      <c r="B127" s="47"/>
      <c r="C127" s="47"/>
      <c r="D127" s="47"/>
      <c r="E127" s="47"/>
      <c r="F127" s="47"/>
      <c r="G127" s="47"/>
      <c r="H127" s="47"/>
      <c r="I127" s="47"/>
      <c r="J127" s="47"/>
      <c r="K127" s="47"/>
      <c r="L127" s="47"/>
    </row>
    <row r="128" spans="2:12" x14ac:dyDescent="0.25">
      <c r="B128" s="47"/>
      <c r="C128" s="47"/>
      <c r="D128" s="47"/>
      <c r="E128" s="47"/>
      <c r="F128" s="47"/>
      <c r="G128" s="47"/>
      <c r="H128" s="47"/>
      <c r="I128" s="47"/>
      <c r="J128" s="47"/>
      <c r="K128" s="47"/>
      <c r="L128" s="47"/>
    </row>
    <row r="129" spans="2:12" x14ac:dyDescent="0.25">
      <c r="B129" s="47"/>
      <c r="C129" s="47"/>
      <c r="D129" s="47"/>
      <c r="E129" s="47"/>
      <c r="F129" s="47"/>
      <c r="G129" s="47"/>
      <c r="H129" s="47"/>
      <c r="I129" s="47"/>
      <c r="J129" s="47"/>
      <c r="K129" s="47"/>
      <c r="L129" s="47"/>
    </row>
    <row r="130" spans="2:12" x14ac:dyDescent="0.25">
      <c r="B130" s="47"/>
      <c r="C130" s="47"/>
      <c r="D130" s="47"/>
      <c r="E130" s="47"/>
      <c r="F130" s="47"/>
      <c r="G130" s="47"/>
      <c r="H130" s="47"/>
      <c r="I130" s="47"/>
      <c r="J130" s="47"/>
      <c r="K130" s="47"/>
      <c r="L130" s="47"/>
    </row>
    <row r="131" spans="2:12" x14ac:dyDescent="0.25">
      <c r="B131" s="47"/>
      <c r="C131" s="47"/>
      <c r="D131" s="47"/>
      <c r="E131" s="47"/>
      <c r="F131" s="47"/>
      <c r="G131" s="47"/>
      <c r="H131" s="47"/>
      <c r="I131" s="47"/>
      <c r="J131" s="47"/>
      <c r="K131" s="47"/>
      <c r="L131" s="47"/>
    </row>
    <row r="132" spans="2:12" x14ac:dyDescent="0.25">
      <c r="B132" s="47"/>
      <c r="C132" s="47"/>
      <c r="D132" s="47"/>
      <c r="E132" s="47"/>
      <c r="F132" s="47"/>
      <c r="G132" s="47"/>
      <c r="H132" s="47"/>
      <c r="I132" s="47"/>
      <c r="J132" s="47"/>
      <c r="K132" s="47"/>
      <c r="L132" s="47"/>
    </row>
    <row r="133" spans="2:12" x14ac:dyDescent="0.25">
      <c r="B133" s="47"/>
      <c r="C133" s="47"/>
      <c r="D133" s="47"/>
      <c r="E133" s="47"/>
      <c r="F133" s="47"/>
      <c r="G133" s="47"/>
      <c r="H133" s="47"/>
      <c r="I133" s="47"/>
      <c r="J133" s="47"/>
      <c r="K133" s="47"/>
      <c r="L133" s="47"/>
    </row>
    <row r="134" spans="2:12" x14ac:dyDescent="0.25">
      <c r="B134" s="47"/>
      <c r="C134" s="47"/>
      <c r="D134" s="47"/>
      <c r="E134" s="47"/>
      <c r="F134" s="47"/>
      <c r="G134" s="47"/>
      <c r="H134" s="47"/>
      <c r="I134" s="47"/>
      <c r="J134" s="47"/>
      <c r="K134" s="47"/>
      <c r="L134" s="47"/>
    </row>
    <row r="135" spans="2:12" x14ac:dyDescent="0.25">
      <c r="B135" s="47"/>
      <c r="C135" s="47"/>
      <c r="D135" s="47"/>
      <c r="E135" s="47"/>
      <c r="F135" s="47"/>
      <c r="G135" s="47"/>
      <c r="H135" s="47"/>
      <c r="I135" s="47"/>
      <c r="J135" s="47"/>
      <c r="K135" s="47"/>
      <c r="L135" s="47"/>
    </row>
    <row r="136" spans="2:12" x14ac:dyDescent="0.25">
      <c r="B136" s="47"/>
      <c r="C136" s="47"/>
      <c r="D136" s="47"/>
      <c r="E136" s="47"/>
      <c r="F136" s="47"/>
      <c r="G136" s="47"/>
      <c r="H136" s="47"/>
      <c r="I136" s="47"/>
      <c r="J136" s="47"/>
      <c r="K136" s="47"/>
      <c r="L136" s="47"/>
    </row>
    <row r="137" spans="2:12" x14ac:dyDescent="0.25">
      <c r="B137" s="47"/>
      <c r="C137" s="47"/>
      <c r="D137" s="47"/>
      <c r="E137" s="47"/>
      <c r="F137" s="47"/>
      <c r="G137" s="47"/>
      <c r="H137" s="47"/>
      <c r="I137" s="47"/>
      <c r="J137" s="47"/>
      <c r="K137" s="47"/>
      <c r="L137" s="47"/>
    </row>
    <row r="138" spans="2:12" x14ac:dyDescent="0.25">
      <c r="B138" s="47"/>
      <c r="C138" s="47"/>
      <c r="D138" s="47"/>
      <c r="E138" s="47"/>
      <c r="F138" s="47"/>
      <c r="G138" s="47"/>
      <c r="H138" s="47"/>
      <c r="I138" s="47"/>
      <c r="J138" s="47"/>
      <c r="K138" s="47"/>
      <c r="L138" s="47"/>
    </row>
    <row r="139" spans="2:12" x14ac:dyDescent="0.25">
      <c r="B139" s="47"/>
      <c r="C139" s="47"/>
      <c r="D139" s="47"/>
      <c r="E139" s="47"/>
      <c r="F139" s="47"/>
      <c r="G139" s="47"/>
      <c r="H139" s="47"/>
      <c r="I139" s="47"/>
      <c r="J139" s="47"/>
      <c r="K139" s="47"/>
      <c r="L139" s="47"/>
    </row>
    <row r="140" spans="2:12" x14ac:dyDescent="0.25">
      <c r="B140" s="47"/>
      <c r="C140" s="47"/>
      <c r="D140" s="47"/>
      <c r="E140" s="47"/>
      <c r="F140" s="47"/>
      <c r="G140" s="47"/>
      <c r="H140" s="47"/>
      <c r="I140" s="47"/>
      <c r="J140" s="47"/>
      <c r="K140" s="47"/>
      <c r="L140" s="47"/>
    </row>
    <row r="141" spans="2:12" x14ac:dyDescent="0.25">
      <c r="B141" s="47"/>
      <c r="C141" s="47"/>
      <c r="D141" s="47"/>
      <c r="E141" s="47"/>
      <c r="F141" s="47"/>
      <c r="G141" s="47"/>
      <c r="H141" s="47"/>
      <c r="I141" s="47"/>
      <c r="J141" s="47"/>
      <c r="K141" s="47"/>
      <c r="L141" s="47"/>
    </row>
    <row r="142" spans="2:12" x14ac:dyDescent="0.25">
      <c r="B142" s="47"/>
      <c r="C142" s="47"/>
      <c r="D142" s="47"/>
      <c r="E142" s="47"/>
      <c r="F142" s="47"/>
      <c r="G142" s="47"/>
      <c r="H142" s="47"/>
      <c r="I142" s="47"/>
      <c r="J142" s="47"/>
      <c r="K142" s="47"/>
      <c r="L142" s="47"/>
    </row>
    <row r="143" spans="2:12" x14ac:dyDescent="0.25">
      <c r="B143" s="47"/>
      <c r="C143" s="47"/>
      <c r="D143" s="47"/>
      <c r="E143" s="47"/>
      <c r="F143" s="47"/>
      <c r="G143" s="47"/>
      <c r="H143" s="47"/>
      <c r="I143" s="47"/>
      <c r="J143" s="47"/>
      <c r="K143" s="47"/>
      <c r="L143" s="47"/>
    </row>
    <row r="144" spans="2:12" x14ac:dyDescent="0.25">
      <c r="B144" s="47"/>
      <c r="C144" s="47"/>
      <c r="D144" s="47"/>
      <c r="E144" s="47"/>
      <c r="F144" s="47"/>
      <c r="G144" s="47"/>
      <c r="H144" s="47"/>
      <c r="I144" s="47"/>
      <c r="J144" s="47"/>
      <c r="K144" s="47"/>
      <c r="L144" s="47"/>
    </row>
    <row r="145" spans="2:12" x14ac:dyDescent="0.25">
      <c r="B145" s="47"/>
      <c r="C145" s="47"/>
      <c r="D145" s="47"/>
      <c r="E145" s="47"/>
      <c r="F145" s="47"/>
      <c r="G145" s="47"/>
      <c r="H145" s="47"/>
      <c r="I145" s="47"/>
      <c r="J145" s="47"/>
      <c r="K145" s="47"/>
      <c r="L145" s="47"/>
    </row>
    <row r="146" spans="2:12" x14ac:dyDescent="0.25">
      <c r="B146" s="47"/>
      <c r="C146" s="47"/>
      <c r="D146" s="47"/>
      <c r="E146" s="47"/>
      <c r="F146" s="47"/>
      <c r="G146" s="47"/>
      <c r="H146" s="47"/>
      <c r="I146" s="47"/>
      <c r="J146" s="47"/>
      <c r="K146" s="47"/>
      <c r="L146" s="47"/>
    </row>
    <row r="147" spans="2:12" x14ac:dyDescent="0.25">
      <c r="B147" s="47"/>
      <c r="C147" s="47"/>
      <c r="D147" s="47"/>
      <c r="E147" s="47"/>
      <c r="F147" s="47"/>
      <c r="G147" s="47"/>
      <c r="H147" s="47"/>
      <c r="I147" s="47"/>
      <c r="J147" s="47"/>
      <c r="K147" s="47"/>
      <c r="L147" s="47"/>
    </row>
    <row r="148" spans="2:12" x14ac:dyDescent="0.25">
      <c r="B148" s="47"/>
      <c r="C148" s="47"/>
      <c r="D148" s="47"/>
      <c r="E148" s="47"/>
      <c r="F148" s="47"/>
      <c r="G148" s="47"/>
      <c r="H148" s="47"/>
      <c r="I148" s="47"/>
      <c r="J148" s="47"/>
      <c r="K148" s="47"/>
      <c r="L148" s="47"/>
    </row>
    <row r="149" spans="2:12" x14ac:dyDescent="0.25">
      <c r="B149" s="47"/>
      <c r="C149" s="47"/>
      <c r="D149" s="47"/>
      <c r="E149" s="47"/>
      <c r="F149" s="47"/>
      <c r="G149" s="47"/>
      <c r="H149" s="47"/>
      <c r="I149" s="47"/>
      <c r="J149" s="47"/>
      <c r="K149" s="47"/>
      <c r="L149" s="47"/>
    </row>
    <row r="150" spans="2:12" x14ac:dyDescent="0.25">
      <c r="B150" s="47"/>
      <c r="C150" s="47"/>
      <c r="D150" s="47"/>
      <c r="E150" s="47"/>
      <c r="F150" s="47"/>
      <c r="G150" s="47"/>
      <c r="H150" s="47"/>
      <c r="I150" s="47"/>
      <c r="J150" s="47"/>
      <c r="K150" s="47"/>
      <c r="L150" s="47"/>
    </row>
    <row r="151" spans="2:12" x14ac:dyDescent="0.25">
      <c r="B151" s="47"/>
      <c r="C151" s="47"/>
      <c r="D151" s="47"/>
      <c r="E151" s="47"/>
      <c r="F151" s="47"/>
      <c r="G151" s="47"/>
      <c r="H151" s="47"/>
      <c r="I151" s="47"/>
      <c r="J151" s="47"/>
      <c r="K151" s="47"/>
      <c r="L151" s="47"/>
    </row>
    <row r="152" spans="2:12" x14ac:dyDescent="0.25">
      <c r="B152" s="47"/>
      <c r="C152" s="47"/>
      <c r="D152" s="47"/>
      <c r="E152" s="47"/>
      <c r="F152" s="47"/>
      <c r="G152" s="47"/>
      <c r="H152" s="47"/>
      <c r="I152" s="47"/>
      <c r="J152" s="47"/>
      <c r="K152" s="47"/>
      <c r="L152" s="47"/>
    </row>
    <row r="153" spans="2:12" x14ac:dyDescent="0.25">
      <c r="B153" s="47"/>
      <c r="C153" s="47"/>
      <c r="D153" s="47"/>
      <c r="E153" s="47"/>
      <c r="F153" s="47"/>
      <c r="G153" s="47"/>
      <c r="H153" s="47"/>
      <c r="I153" s="47"/>
      <c r="J153" s="47"/>
      <c r="K153" s="47"/>
      <c r="L153" s="47"/>
    </row>
    <row r="154" spans="2:12" x14ac:dyDescent="0.25">
      <c r="B154" s="47"/>
      <c r="C154" s="47"/>
      <c r="D154" s="47"/>
      <c r="E154" s="47"/>
      <c r="F154" s="47"/>
      <c r="G154" s="47"/>
      <c r="H154" s="47"/>
      <c r="I154" s="47"/>
      <c r="J154" s="47"/>
      <c r="K154" s="47"/>
      <c r="L154" s="47"/>
    </row>
    <row r="155" spans="2:12" x14ac:dyDescent="0.25">
      <c r="B155" s="47"/>
      <c r="C155" s="47"/>
      <c r="D155" s="47"/>
      <c r="E155" s="47"/>
      <c r="F155" s="47"/>
      <c r="G155" s="47"/>
      <c r="H155" s="47"/>
      <c r="I155" s="47"/>
      <c r="J155" s="47"/>
      <c r="K155" s="47"/>
      <c r="L155" s="47"/>
    </row>
    <row r="156" spans="2:12" x14ac:dyDescent="0.25">
      <c r="B156" s="47"/>
      <c r="C156" s="47"/>
      <c r="D156" s="47"/>
      <c r="E156" s="47"/>
      <c r="F156" s="47"/>
      <c r="G156" s="47"/>
      <c r="H156" s="47"/>
      <c r="I156" s="47"/>
      <c r="J156" s="47"/>
      <c r="K156" s="47"/>
      <c r="L156" s="47"/>
    </row>
    <row r="157" spans="2:12" x14ac:dyDescent="0.25">
      <c r="B157" s="47"/>
      <c r="C157" s="47"/>
      <c r="D157" s="47"/>
      <c r="E157" s="47"/>
      <c r="F157" s="47"/>
      <c r="G157" s="47"/>
      <c r="H157" s="47"/>
      <c r="I157" s="47"/>
      <c r="J157" s="47"/>
      <c r="K157" s="47"/>
      <c r="L157" s="47"/>
    </row>
    <row r="158" spans="2:12" x14ac:dyDescent="0.25">
      <c r="B158" s="47"/>
      <c r="C158" s="47"/>
      <c r="D158" s="47"/>
      <c r="E158" s="47"/>
      <c r="F158" s="47"/>
      <c r="G158" s="47"/>
      <c r="H158" s="47"/>
      <c r="I158" s="47"/>
      <c r="J158" s="47"/>
      <c r="K158" s="47"/>
      <c r="L158" s="47"/>
    </row>
    <row r="159" spans="2:12" x14ac:dyDescent="0.25">
      <c r="B159" s="47"/>
      <c r="C159" s="47"/>
      <c r="D159" s="47"/>
      <c r="E159" s="47"/>
      <c r="F159" s="47"/>
      <c r="G159" s="47"/>
      <c r="H159" s="47"/>
      <c r="I159" s="47"/>
      <c r="J159" s="47"/>
      <c r="K159" s="47"/>
      <c r="L159" s="47"/>
    </row>
    <row r="160" spans="2:12" x14ac:dyDescent="0.25">
      <c r="B160" s="47"/>
      <c r="C160" s="47"/>
      <c r="D160" s="47"/>
      <c r="E160" s="47"/>
      <c r="F160" s="47"/>
      <c r="G160" s="47"/>
      <c r="H160" s="47"/>
      <c r="I160" s="47"/>
      <c r="J160" s="47"/>
      <c r="K160" s="47"/>
      <c r="L160" s="47"/>
    </row>
    <row r="161" spans="2:12" x14ac:dyDescent="0.25">
      <c r="B161" s="47"/>
      <c r="C161" s="47"/>
      <c r="D161" s="47"/>
      <c r="E161" s="47"/>
      <c r="F161" s="47"/>
      <c r="G161" s="47"/>
      <c r="H161" s="47"/>
      <c r="I161" s="47"/>
      <c r="J161" s="47"/>
      <c r="K161" s="47"/>
      <c r="L161" s="47"/>
    </row>
    <row r="162" spans="2:12" x14ac:dyDescent="0.25">
      <c r="B162" s="47"/>
      <c r="C162" s="47"/>
      <c r="D162" s="47"/>
      <c r="E162" s="47"/>
      <c r="F162" s="47"/>
      <c r="G162" s="47"/>
      <c r="H162" s="47"/>
      <c r="I162" s="47"/>
      <c r="J162" s="47"/>
      <c r="K162" s="47"/>
      <c r="L162" s="47"/>
    </row>
    <row r="163" spans="2:12" x14ac:dyDescent="0.25">
      <c r="B163" s="47"/>
      <c r="C163" s="47"/>
      <c r="D163" s="47"/>
      <c r="E163" s="47"/>
      <c r="F163" s="47"/>
      <c r="G163" s="47"/>
      <c r="H163" s="47"/>
      <c r="I163" s="47"/>
      <c r="J163" s="47"/>
      <c r="K163" s="47"/>
      <c r="L163" s="47"/>
    </row>
    <row r="164" spans="2:12" x14ac:dyDescent="0.25">
      <c r="B164" s="47"/>
      <c r="C164" s="47"/>
      <c r="D164" s="47"/>
      <c r="E164" s="47"/>
      <c r="F164" s="47"/>
      <c r="G164" s="47"/>
      <c r="H164" s="47"/>
      <c r="I164" s="47"/>
      <c r="J164" s="47"/>
      <c r="K164" s="47"/>
      <c r="L164" s="47"/>
    </row>
    <row r="165" spans="2:12" x14ac:dyDescent="0.25">
      <c r="B165" s="47"/>
      <c r="C165" s="47"/>
      <c r="D165" s="47"/>
      <c r="E165" s="47"/>
      <c r="F165" s="47"/>
      <c r="G165" s="47"/>
      <c r="H165" s="47"/>
      <c r="I165" s="47"/>
      <c r="J165" s="47"/>
      <c r="K165" s="47"/>
      <c r="L165" s="47"/>
    </row>
    <row r="166" spans="2:12" x14ac:dyDescent="0.25">
      <c r="B166" s="47"/>
      <c r="C166" s="47"/>
      <c r="D166" s="47"/>
      <c r="E166" s="47"/>
      <c r="F166" s="47"/>
      <c r="G166" s="47"/>
      <c r="H166" s="47"/>
      <c r="I166" s="47"/>
      <c r="J166" s="47"/>
      <c r="K166" s="47"/>
      <c r="L166" s="47"/>
    </row>
    <row r="167" spans="2:12" x14ac:dyDescent="0.25">
      <c r="B167" s="47"/>
      <c r="C167" s="47"/>
      <c r="D167" s="47"/>
      <c r="E167" s="47"/>
      <c r="F167" s="47"/>
      <c r="G167" s="47"/>
      <c r="H167" s="47"/>
      <c r="I167" s="47"/>
      <c r="J167" s="47"/>
      <c r="K167" s="47"/>
      <c r="L167" s="47"/>
    </row>
    <row r="168" spans="2:12" x14ac:dyDescent="0.25">
      <c r="B168" s="47"/>
      <c r="C168" s="47"/>
      <c r="D168" s="47"/>
      <c r="E168" s="47"/>
      <c r="F168" s="47"/>
      <c r="G168" s="47"/>
      <c r="H168" s="47"/>
      <c r="I168" s="47"/>
      <c r="J168" s="47"/>
      <c r="K168" s="47"/>
      <c r="L168" s="47"/>
    </row>
    <row r="169" spans="2:12" x14ac:dyDescent="0.25">
      <c r="B169" s="47"/>
      <c r="C169" s="47"/>
      <c r="D169" s="47"/>
      <c r="E169" s="47"/>
      <c r="F169" s="47"/>
      <c r="G169" s="47"/>
      <c r="H169" s="47"/>
      <c r="I169" s="47"/>
      <c r="J169" s="47"/>
      <c r="K169" s="47"/>
      <c r="L169" s="47"/>
    </row>
    <row r="170" spans="2:12" x14ac:dyDescent="0.25">
      <c r="B170" s="47"/>
      <c r="C170" s="47"/>
      <c r="D170" s="47"/>
      <c r="E170" s="47"/>
      <c r="F170" s="47"/>
      <c r="G170" s="47"/>
      <c r="H170" s="47"/>
      <c r="I170" s="47"/>
      <c r="J170" s="47"/>
      <c r="K170" s="47"/>
      <c r="L170" s="47"/>
    </row>
    <row r="171" spans="2:12" x14ac:dyDescent="0.25">
      <c r="B171" s="47"/>
      <c r="C171" s="47"/>
      <c r="D171" s="47"/>
      <c r="E171" s="47"/>
      <c r="F171" s="47"/>
      <c r="G171" s="47"/>
      <c r="H171" s="47"/>
      <c r="I171" s="47"/>
      <c r="J171" s="47"/>
      <c r="K171" s="47"/>
      <c r="L171" s="47"/>
    </row>
    <row r="172" spans="2:12" x14ac:dyDescent="0.25">
      <c r="B172" s="47"/>
      <c r="C172" s="47"/>
      <c r="D172" s="47"/>
      <c r="E172" s="47"/>
      <c r="F172" s="47"/>
      <c r="G172" s="47"/>
      <c r="H172" s="47"/>
      <c r="I172" s="47"/>
      <c r="J172" s="47"/>
      <c r="K172" s="47"/>
      <c r="L172" s="47"/>
    </row>
    <row r="173" spans="2:12" x14ac:dyDescent="0.25">
      <c r="B173" s="47"/>
      <c r="C173" s="47"/>
      <c r="D173" s="47"/>
      <c r="E173" s="47"/>
      <c r="F173" s="47"/>
      <c r="G173" s="47"/>
      <c r="H173" s="47"/>
      <c r="I173" s="47"/>
      <c r="J173" s="47"/>
      <c r="K173" s="47"/>
      <c r="L173" s="47"/>
    </row>
    <row r="174" spans="2:12" x14ac:dyDescent="0.25">
      <c r="B174" s="47"/>
      <c r="C174" s="47"/>
      <c r="D174" s="47"/>
      <c r="E174" s="47"/>
      <c r="F174" s="47"/>
      <c r="G174" s="47"/>
      <c r="H174" s="47"/>
      <c r="I174" s="47"/>
      <c r="J174" s="47"/>
      <c r="K174" s="47"/>
      <c r="L174" s="47"/>
    </row>
    <row r="175" spans="2:12" x14ac:dyDescent="0.25">
      <c r="B175" s="47"/>
      <c r="C175" s="47"/>
      <c r="D175" s="47"/>
      <c r="E175" s="47"/>
      <c r="F175" s="47"/>
      <c r="G175" s="47"/>
      <c r="H175" s="47"/>
      <c r="I175" s="47"/>
      <c r="J175" s="47"/>
      <c r="K175" s="47"/>
      <c r="L175" s="47"/>
    </row>
    <row r="176" spans="2:12" x14ac:dyDescent="0.25">
      <c r="B176" s="47"/>
      <c r="C176" s="47"/>
      <c r="D176" s="47"/>
      <c r="E176" s="47"/>
      <c r="F176" s="47"/>
      <c r="G176" s="47"/>
      <c r="H176" s="47"/>
      <c r="I176" s="47"/>
      <c r="J176" s="47"/>
      <c r="K176" s="47"/>
      <c r="L176" s="47"/>
    </row>
    <row r="177" spans="2:12" x14ac:dyDescent="0.25">
      <c r="B177" s="47"/>
      <c r="C177" s="47"/>
      <c r="D177" s="47"/>
      <c r="E177" s="47"/>
      <c r="F177" s="47"/>
      <c r="G177" s="47"/>
      <c r="H177" s="47"/>
      <c r="I177" s="47"/>
      <c r="J177" s="47"/>
      <c r="K177" s="47"/>
      <c r="L177" s="47"/>
    </row>
    <row r="178" spans="2:12" x14ac:dyDescent="0.25">
      <c r="B178" s="47"/>
      <c r="C178" s="47"/>
      <c r="D178" s="47"/>
      <c r="E178" s="47"/>
      <c r="F178" s="47"/>
      <c r="G178" s="47"/>
      <c r="H178" s="47"/>
      <c r="I178" s="47"/>
      <c r="J178" s="47"/>
      <c r="K178" s="47"/>
      <c r="L178" s="47"/>
    </row>
    <row r="179" spans="2:12" x14ac:dyDescent="0.25">
      <c r="B179" s="47"/>
      <c r="C179" s="47"/>
      <c r="D179" s="47"/>
      <c r="E179" s="47"/>
      <c r="F179" s="47"/>
      <c r="G179" s="47"/>
      <c r="H179" s="47"/>
      <c r="I179" s="47"/>
      <c r="J179" s="47"/>
      <c r="K179" s="47"/>
      <c r="L179" s="47"/>
    </row>
    <row r="180" spans="2:12" x14ac:dyDescent="0.25">
      <c r="B180" s="47"/>
      <c r="C180" s="47"/>
      <c r="D180" s="47"/>
      <c r="E180" s="47"/>
      <c r="F180" s="47"/>
      <c r="G180" s="47"/>
      <c r="H180" s="47"/>
      <c r="I180" s="47"/>
      <c r="J180" s="47"/>
      <c r="K180" s="47"/>
      <c r="L180" s="47"/>
    </row>
    <row r="181" spans="2:12" x14ac:dyDescent="0.25">
      <c r="B181" s="47"/>
      <c r="C181" s="47"/>
      <c r="D181" s="47"/>
      <c r="E181" s="47"/>
      <c r="F181" s="47"/>
      <c r="G181" s="47"/>
      <c r="H181" s="47"/>
      <c r="I181" s="47"/>
      <c r="J181" s="47"/>
      <c r="K181" s="47"/>
      <c r="L181" s="47"/>
    </row>
    <row r="182" spans="2:12" x14ac:dyDescent="0.25">
      <c r="B182" s="47"/>
      <c r="C182" s="47"/>
      <c r="D182" s="47"/>
      <c r="E182" s="47"/>
      <c r="F182" s="47"/>
      <c r="G182" s="47"/>
      <c r="H182" s="47"/>
      <c r="I182" s="47"/>
      <c r="J182" s="47"/>
      <c r="K182" s="47"/>
      <c r="L182" s="47"/>
    </row>
    <row r="183" spans="2:12" x14ac:dyDescent="0.25">
      <c r="B183" s="47"/>
      <c r="C183" s="47"/>
      <c r="D183" s="47"/>
      <c r="E183" s="47"/>
      <c r="F183" s="47"/>
      <c r="G183" s="47"/>
      <c r="H183" s="47"/>
      <c r="I183" s="47"/>
      <c r="J183" s="47"/>
      <c r="K183" s="47"/>
      <c r="L183" s="47"/>
    </row>
    <row r="184" spans="2:12" x14ac:dyDescent="0.25">
      <c r="B184" s="47"/>
      <c r="C184" s="47"/>
      <c r="D184" s="47"/>
      <c r="E184" s="47"/>
      <c r="F184" s="47"/>
      <c r="G184" s="47"/>
      <c r="H184" s="47"/>
      <c r="I184" s="47"/>
      <c r="J184" s="47"/>
      <c r="K184" s="47"/>
      <c r="L184" s="47"/>
    </row>
    <row r="185" spans="2:12" x14ac:dyDescent="0.25">
      <c r="B185" s="47"/>
      <c r="C185" s="47"/>
      <c r="D185" s="47"/>
      <c r="E185" s="47"/>
      <c r="F185" s="47"/>
      <c r="G185" s="47"/>
      <c r="H185" s="47"/>
      <c r="I185" s="47"/>
      <c r="J185" s="47"/>
      <c r="K185" s="47"/>
      <c r="L185" s="47"/>
    </row>
    <row r="186" spans="2:12" x14ac:dyDescent="0.25">
      <c r="B186" s="47"/>
      <c r="C186" s="47"/>
      <c r="D186" s="47"/>
      <c r="E186" s="47"/>
      <c r="F186" s="47"/>
      <c r="G186" s="47"/>
      <c r="H186" s="47"/>
      <c r="I186" s="47"/>
      <c r="J186" s="47"/>
      <c r="K186" s="47"/>
      <c r="L186" s="47"/>
    </row>
    <row r="187" spans="2:12" x14ac:dyDescent="0.25">
      <c r="B187" s="47"/>
      <c r="C187" s="47"/>
      <c r="D187" s="47"/>
      <c r="E187" s="47"/>
      <c r="F187" s="47"/>
      <c r="G187" s="47"/>
      <c r="H187" s="47"/>
      <c r="I187" s="47"/>
      <c r="J187" s="47"/>
      <c r="K187" s="47"/>
      <c r="L187" s="47"/>
    </row>
    <row r="188" spans="2:12" x14ac:dyDescent="0.25">
      <c r="B188" s="47"/>
      <c r="C188" s="47"/>
      <c r="D188" s="47"/>
      <c r="E188" s="47"/>
      <c r="F188" s="47"/>
      <c r="G188" s="47"/>
      <c r="H188" s="47"/>
      <c r="I188" s="47"/>
      <c r="J188" s="47"/>
      <c r="K188" s="47"/>
      <c r="L188" s="47"/>
    </row>
    <row r="189" spans="2:12" x14ac:dyDescent="0.25">
      <c r="B189" s="47"/>
      <c r="C189" s="47"/>
      <c r="D189" s="47"/>
      <c r="E189" s="47"/>
      <c r="F189" s="47"/>
      <c r="G189" s="47"/>
      <c r="H189" s="47"/>
      <c r="I189" s="47"/>
      <c r="J189" s="47"/>
      <c r="K189" s="47"/>
      <c r="L189" s="47"/>
    </row>
    <row r="190" spans="2:12" x14ac:dyDescent="0.25">
      <c r="B190" s="47"/>
      <c r="C190" s="47"/>
      <c r="D190" s="47"/>
      <c r="E190" s="47"/>
      <c r="F190" s="47"/>
      <c r="G190" s="47"/>
      <c r="H190" s="47"/>
      <c r="I190" s="47"/>
      <c r="J190" s="47"/>
      <c r="K190" s="47"/>
      <c r="L190" s="47"/>
    </row>
    <row r="191" spans="2:12" x14ac:dyDescent="0.25">
      <c r="B191" s="47"/>
      <c r="C191" s="47"/>
      <c r="D191" s="47"/>
      <c r="E191" s="47"/>
      <c r="F191" s="47"/>
      <c r="G191" s="47"/>
      <c r="H191" s="47"/>
      <c r="I191" s="47"/>
      <c r="J191" s="47"/>
      <c r="K191" s="47"/>
      <c r="L191" s="47"/>
    </row>
    <row r="192" spans="2:12" x14ac:dyDescent="0.25">
      <c r="B192" s="47"/>
      <c r="C192" s="47"/>
      <c r="D192" s="47"/>
      <c r="E192" s="47"/>
      <c r="F192" s="47"/>
      <c r="G192" s="47"/>
      <c r="H192" s="47"/>
      <c r="I192" s="47"/>
      <c r="J192" s="47"/>
      <c r="K192" s="47"/>
      <c r="L192" s="47"/>
    </row>
    <row r="193" spans="2:12" x14ac:dyDescent="0.25">
      <c r="B193" s="47"/>
      <c r="C193" s="47"/>
      <c r="D193" s="47"/>
      <c r="E193" s="47"/>
      <c r="F193" s="47"/>
      <c r="G193" s="47"/>
      <c r="H193" s="47"/>
      <c r="I193" s="47"/>
      <c r="J193" s="47"/>
      <c r="K193" s="47"/>
      <c r="L193" s="47"/>
    </row>
    <row r="194" spans="2:12" x14ac:dyDescent="0.25">
      <c r="B194" s="47"/>
      <c r="C194" s="47"/>
      <c r="D194" s="47"/>
      <c r="E194" s="47"/>
      <c r="F194" s="47"/>
      <c r="G194" s="47"/>
      <c r="H194" s="47"/>
      <c r="I194" s="47"/>
      <c r="J194" s="47"/>
      <c r="K194" s="47"/>
      <c r="L194" s="47"/>
    </row>
    <row r="195" spans="2:12" x14ac:dyDescent="0.25">
      <c r="B195" s="47"/>
      <c r="C195" s="47"/>
      <c r="D195" s="47"/>
      <c r="E195" s="47"/>
      <c r="F195" s="47"/>
      <c r="G195" s="47"/>
      <c r="H195" s="47"/>
      <c r="I195" s="47"/>
      <c r="J195" s="47"/>
      <c r="K195" s="47"/>
      <c r="L195" s="47"/>
    </row>
    <row r="196" spans="2:12" x14ac:dyDescent="0.25">
      <c r="B196" s="47"/>
      <c r="C196" s="47"/>
      <c r="D196" s="47"/>
      <c r="E196" s="47"/>
      <c r="F196" s="47"/>
      <c r="G196" s="47"/>
      <c r="H196" s="47"/>
      <c r="I196" s="47"/>
      <c r="J196" s="47"/>
      <c r="K196" s="47"/>
      <c r="L196" s="47"/>
    </row>
    <row r="197" spans="2:12" x14ac:dyDescent="0.25">
      <c r="B197" s="47"/>
      <c r="C197" s="47"/>
      <c r="D197" s="47"/>
      <c r="E197" s="47"/>
      <c r="F197" s="47"/>
      <c r="G197" s="47"/>
      <c r="H197" s="47"/>
      <c r="I197" s="47"/>
      <c r="J197" s="47"/>
      <c r="K197" s="47"/>
      <c r="L197" s="47"/>
    </row>
    <row r="198" spans="2:12" x14ac:dyDescent="0.25">
      <c r="B198" s="47"/>
      <c r="C198" s="47"/>
      <c r="D198" s="47"/>
      <c r="E198" s="47"/>
      <c r="F198" s="47"/>
      <c r="G198" s="47"/>
      <c r="H198" s="47"/>
      <c r="I198" s="47"/>
      <c r="J198" s="47"/>
      <c r="K198" s="47"/>
      <c r="L198" s="47"/>
    </row>
    <row r="199" spans="2:12" x14ac:dyDescent="0.25">
      <c r="B199" s="47"/>
      <c r="C199" s="47"/>
      <c r="D199" s="47"/>
      <c r="E199" s="47"/>
      <c r="F199" s="47"/>
      <c r="G199" s="47"/>
      <c r="H199" s="47"/>
      <c r="I199" s="47"/>
      <c r="J199" s="47"/>
      <c r="K199" s="47"/>
      <c r="L199" s="47"/>
    </row>
    <row r="200" spans="2:12" x14ac:dyDescent="0.25">
      <c r="B200" s="47"/>
      <c r="C200" s="47"/>
      <c r="D200" s="47"/>
      <c r="E200" s="47"/>
      <c r="F200" s="47"/>
      <c r="G200" s="47"/>
      <c r="H200" s="47"/>
      <c r="I200" s="47"/>
      <c r="J200" s="47"/>
      <c r="K200" s="47"/>
      <c r="L200" s="47"/>
    </row>
    <row r="201" spans="2:12" x14ac:dyDescent="0.25">
      <c r="B201" s="47"/>
      <c r="C201" s="47"/>
      <c r="D201" s="47"/>
      <c r="E201" s="47"/>
      <c r="F201" s="47"/>
      <c r="G201" s="47"/>
      <c r="H201" s="47"/>
      <c r="I201" s="47"/>
      <c r="J201" s="47"/>
      <c r="K201" s="47"/>
      <c r="L201" s="47"/>
    </row>
    <row r="202" spans="2:12" x14ac:dyDescent="0.25">
      <c r="B202" s="47"/>
      <c r="C202" s="47"/>
      <c r="D202" s="47"/>
      <c r="E202" s="47"/>
      <c r="F202" s="47"/>
      <c r="G202" s="47"/>
      <c r="H202" s="47"/>
      <c r="I202" s="47"/>
      <c r="J202" s="47"/>
      <c r="K202" s="47"/>
      <c r="L202" s="47"/>
    </row>
    <row r="203" spans="2:12" x14ac:dyDescent="0.25">
      <c r="B203" s="47"/>
      <c r="C203" s="47"/>
      <c r="D203" s="47"/>
      <c r="E203" s="47"/>
      <c r="F203" s="47"/>
      <c r="G203" s="47"/>
      <c r="H203" s="47"/>
      <c r="I203" s="47"/>
      <c r="J203" s="47"/>
      <c r="K203" s="47"/>
      <c r="L203" s="47"/>
    </row>
  </sheetData>
  <mergeCells count="1">
    <mergeCell ref="A46:H48"/>
  </mergeCells>
  <phoneticPr fontId="1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1ff5f43-71ed-45e8-8772-44c90c3258dc" xsi:nil="true"/>
    <lcf76f155ced4ddcb4097134ff3c332f xmlns="9c2ba2d9-17ba-4666-8646-82bb1ee2a3e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EBE47D0591D3488F3E8B48C73C1232" ma:contentTypeVersion="13" ma:contentTypeDescription="Create a new document." ma:contentTypeScope="" ma:versionID="62e5226863257b817f6e359e1bb2b10c">
  <xsd:schema xmlns:xsd="http://www.w3.org/2001/XMLSchema" xmlns:xs="http://www.w3.org/2001/XMLSchema" xmlns:p="http://schemas.microsoft.com/office/2006/metadata/properties" xmlns:ns2="9c2ba2d9-17ba-4666-8646-82bb1ee2a3ed" xmlns:ns3="81ff5f43-71ed-45e8-8772-44c90c3258dc" targetNamespace="http://schemas.microsoft.com/office/2006/metadata/properties" ma:root="true" ma:fieldsID="564b0f8c8fa77893282e14cd4bcbc0d9" ns2:_="" ns3:_="">
    <xsd:import namespace="9c2ba2d9-17ba-4666-8646-82bb1ee2a3ed"/>
    <xsd:import namespace="81ff5f43-71ed-45e8-8772-44c90c3258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ba2d9-17ba-4666-8646-82bb1ee2a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b1a6ee8-4a8d-4b67-bb17-0755c11c13e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ff5f43-71ed-45e8-8772-44c90c3258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09cd9aa-ca06-49ae-a07c-6028b7349ca3}" ma:internalName="TaxCatchAll" ma:showField="CatchAllData" ma:web="81ff5f43-71ed-45e8-8772-44c90c325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B13932-65E6-4F22-B692-3BA9F479EE46}">
  <ds:schemaRefs>
    <ds:schemaRef ds:uri="http://schemas.microsoft.com/sharepoint/v3/contenttype/forms"/>
  </ds:schemaRefs>
</ds:datastoreItem>
</file>

<file path=customXml/itemProps2.xml><?xml version="1.0" encoding="utf-8"?>
<ds:datastoreItem xmlns:ds="http://schemas.openxmlformats.org/officeDocument/2006/customXml" ds:itemID="{68D97914-1DA9-4116-BA9C-3ADE3F394768}">
  <ds:schemaRefs>
    <ds:schemaRef ds:uri="http://schemas.microsoft.com/office/2006/metadata/properties"/>
    <ds:schemaRef ds:uri="http://schemas.microsoft.com/office/infopath/2007/PartnerControls"/>
    <ds:schemaRef ds:uri="81ff5f43-71ed-45e8-8772-44c90c3258dc"/>
    <ds:schemaRef ds:uri="9c2ba2d9-17ba-4666-8646-82bb1ee2a3ed"/>
  </ds:schemaRefs>
</ds:datastoreItem>
</file>

<file path=customXml/itemProps3.xml><?xml version="1.0" encoding="utf-8"?>
<ds:datastoreItem xmlns:ds="http://schemas.openxmlformats.org/officeDocument/2006/customXml" ds:itemID="{722CB987-A909-4C6F-A714-077600CBDA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ba2d9-17ba-4666-8646-82bb1ee2a3ed"/>
    <ds:schemaRef ds:uri="81ff5f43-71ed-45e8-8772-44c90c325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Øistein Olsen</dc:creator>
  <cp:keywords/>
  <dc:description/>
  <cp:lastModifiedBy>Frode Johannesen</cp:lastModifiedBy>
  <cp:revision/>
  <dcterms:created xsi:type="dcterms:W3CDTF">2016-06-15T11:34:29Z</dcterms:created>
  <dcterms:modified xsi:type="dcterms:W3CDTF">2025-04-23T08:36:54Z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0x010100A6EBE47D0591D3488F3E8B48C73C1232</vt:lpwstr>
  </property>
  <property fmtid="{D5CDD505-2E9C-101B-9397-08002B2CF9AE}" pid="5" name="MSIP_Label_ad949ccd-ff4b-4ad6-a423-c708f764e38d_Enabled">
    <vt:lpwstr>true</vt:lpwstr>
  </property>
  <property fmtid="{D5CDD505-2E9C-101B-9397-08002B2CF9AE}" pid="6" name="MSIP_Label_ad949ccd-ff4b-4ad6-a423-c708f764e38d_SetDate">
    <vt:lpwstr>2024-04-15T07:34:41Z</vt:lpwstr>
  </property>
  <property fmtid="{D5CDD505-2E9C-101B-9397-08002B2CF9AE}" pid="7" name="MSIP_Label_ad949ccd-ff4b-4ad6-a423-c708f764e38d_Method">
    <vt:lpwstr>Standard</vt:lpwstr>
  </property>
  <property fmtid="{D5CDD505-2E9C-101B-9397-08002B2CF9AE}" pid="8" name="MSIP_Label_ad949ccd-ff4b-4ad6-a423-c708f764e38d_Name">
    <vt:lpwstr>PRD - Internal</vt:lpwstr>
  </property>
  <property fmtid="{D5CDD505-2E9C-101B-9397-08002B2CF9AE}" pid="9" name="MSIP_Label_ad949ccd-ff4b-4ad6-a423-c708f764e38d_SiteId">
    <vt:lpwstr>80db3d04-4941-4992-9b01-cbe786893361</vt:lpwstr>
  </property>
  <property fmtid="{D5CDD505-2E9C-101B-9397-08002B2CF9AE}" pid="10" name="MSIP_Label_ad949ccd-ff4b-4ad6-a423-c708f764e38d_ActionId">
    <vt:lpwstr>ea4ead80-eb28-4954-910f-f653fdf7427f</vt:lpwstr>
  </property>
  <property fmtid="{D5CDD505-2E9C-101B-9397-08002B2CF9AE}" pid="11" name="MSIP_Label_ad949ccd-ff4b-4ad6-a423-c708f764e38d_ContentBits">
    <vt:lpwstr>0</vt:lpwstr>
  </property>
  <property fmtid="{D5CDD505-2E9C-101B-9397-08002B2CF9AE}" pid="12" name="MediaServiceImageTags">
    <vt:lpwstr/>
  </property>
</Properties>
</file>